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<sst xmlns="http://schemas.openxmlformats.org/spreadsheetml/2006/main" count="67" uniqueCount="56">
  <si>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 xml:space="preserve">                       NUMBER OF SCHOOLS OFFERING AP COURSES: </t>
  </si>
  <si>
    <t>SUBJECT</t>
  </si>
  <si>
    <t>%</t>
  </si>
  <si>
    <t>1994</t>
  </si>
  <si>
    <t>1995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</si>
  <si>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</si>
  <si>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</si>
  <si>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</si>
  <si>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</si>
  <si>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</si>
  <si>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</si>
  <si>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</si>
  <si>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</si>
  <si>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</si>
  <si>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</si>
  <si>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</si>
  <si>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</si>
  <si>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</si>
  <si>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</si>
  <si>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</si>
  <si>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</si>
  <si>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</si>
  <si>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</si>
  <si>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</si>
  <si>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German: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</si>
  <si>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</si>
  <si>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</si>
  <si>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</si>
  <si>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</si>
  <si>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</si>
  <si>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 xml:space="preserve">    Literature**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</si>
  <si>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</si>
  <si>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</si>
  <si>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</si>
  <si>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</si>
  <si>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</si>
  <si>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</si>
  <si>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</si>
  <si>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</si>
  <si>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</si>
  <si>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COURSES</t>
  </si>
  <si>
    <t>TOTAL SCHOOLS</t>
  </si>
  <si>
    <t>Courses Per School</t>
  </si>
  <si>
    <t>Exams Per Course</t>
  </si>
  <si>
    <t>Exams Per School</t>
  </si>
  <si>
    <t>**In 1994, Latin Catullus-Horace was changed to Latin Literature.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</si>
  <si>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</si>
  <si>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</si>
  <si>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</si>
  <si>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</si>
  <si>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</si>
  <si>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</si>
  <si>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 xml:space="preserve">    Studio-General*</t>
  </si>
  <si>
    <t xml:space="preserve">    Studio-2-D Design*</t>
  </si>
  <si>
    <t xml:space="preserve">*In 2002, Studio Art General was changed to Studio Art 2-D Design; data prior to 2002 pertains to Studio Art - General.  </t>
  </si>
  <si>
    <t xml:space="preserve">                    BY SUBJECT, YEAR, AND PERCENT CHANGE BETWEEN YEARS (1994-2003)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</si>
</sst>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9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172" fontId="0" fillId="0" borderId="0" xfId="0" applyAlignment="1">
      <alignment/>
    </xf>
    <xf numFmtId="172" fontId="5" fillId="0" borderId="0" xfId="0" applyFont="1" applyAlignment="1">
      <alignment horizontal="centerContinuous"/>
    </xf>
    <xf numFmtId="172" fontId="5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 horizontal="right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3" fontId="6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3" fontId="6" fillId="0" borderId="0" xfId="0" applyNumberFormat="1" applyFont="1" applyAlignment="1" applyProtection="1">
      <alignment/>
      <protection/>
    </xf>
    <xf numFmtId="172" fontId="7" fillId="0" borderId="0" xfId="0" applyFont="1" applyAlignment="1">
      <alignment horizontal="centerContinuous"/>
    </xf>
    <xf numFmtId="172" fontId="7" fillId="0" borderId="0" xfId="0" applyFont="1" applyAlignment="1">
      <alignment/>
    </xf>
    <xf numFmtId="172" fontId="6" fillId="0" borderId="0" xfId="0" applyFont="1" applyAlignment="1" quotePrefix="1">
      <alignment horizontal="left"/>
    </xf>
    <xf numFmtId="172" fontId="8" fillId="0" borderId="0" xfId="0" applyFont="1" applyAlignment="1">
      <alignment horizontal="centerContinuous"/>
    </xf>
    <xf numFmtId="172" fontId="6" fillId="0" borderId="0" xfId="0" applyFont="1" applyAlignment="1">
      <alignment horizontal="centerContinuous"/>
    </xf>
    <xf numFmtId="172" fontId="6" fillId="0" borderId="0" xfId="0" applyFont="1" applyAlignment="1" quotePrefix="1">
      <alignment horizontal="right"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8:T96"/>
  <sheetViews>
    <sheetView showGridLines="0" tabSelected="1" zoomScale="75" zoomScaleNormal="75" workbookViewId="0" topLeftCell="F66">
      <selection activeCell="S12" sqref="S12"/>
    </sheetView>
  </sheetViews>
  <sheetFormatPr defaultColWidth="9.75" defaultRowHeight="8.25"/>
  <cols>
    <col min="1" max="1" width="37.75" style="2" customWidth="1"/>
    <col min="2" max="2" width="12" style="2" customWidth="1"/>
    <col min="3" max="3" width="10.5" style="2" customWidth="1"/>
    <col min="4" max="4" width="12.25" style="2" customWidth="1"/>
    <col min="5" max="5" width="10.5" style="2" customWidth="1"/>
    <col min="6" max="6" width="11.75" style="2" customWidth="1"/>
    <col min="7" max="7" width="10.5" style="2" customWidth="1"/>
    <col min="8" max="8" width="12.5" style="2" customWidth="1"/>
    <col min="9" max="9" width="10.5" style="2" customWidth="1"/>
    <col min="10" max="12" width="11.5" style="2" customWidth="1"/>
    <col min="13" max="13" width="11.75" style="2" customWidth="1"/>
    <col min="14" max="14" width="12.5" style="6" customWidth="1"/>
    <col min="15" max="15" width="11.75" style="6" customWidth="1"/>
    <col min="16" max="16" width="12.5" style="6" customWidth="1"/>
    <col min="17" max="17" width="12.5" style="2" customWidth="1"/>
    <col min="18" max="18" width="13.75" style="2" customWidth="1"/>
    <col min="19" max="19" width="12.5" style="2" customWidth="1"/>
    <col min="20" max="20" width="13" style="2" customWidth="1"/>
    <col min="21" max="16384" width="9.75" style="2" customWidth="1"/>
  </cols>
  <sheetData>
    <row r="7" ht="27" customHeight="1"/>
    <row r="8" spans="1:16" s="12" customFormat="1" ht="19.5">
      <c r="A8" s="14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5"/>
      <c r="O8" s="6"/>
      <c r="P8" s="6"/>
    </row>
    <row r="9" spans="1:14" ht="19.5">
      <c r="A9" s="14" t="s">
        <v>55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5"/>
    </row>
    <row r="12" spans="1:20" ht="14.25" customHeight="1">
      <c r="A12" s="3" t="s">
        <v>1</v>
      </c>
      <c r="B12" s="4" t="s">
        <v>3</v>
      </c>
      <c r="C12" s="4" t="s">
        <v>2</v>
      </c>
      <c r="D12" s="4" t="s">
        <v>4</v>
      </c>
      <c r="E12" s="4" t="s">
        <v>2</v>
      </c>
      <c r="F12" s="4">
        <v>1996</v>
      </c>
      <c r="G12" s="4" t="s">
        <v>2</v>
      </c>
      <c r="H12" s="6">
        <v>1997</v>
      </c>
      <c r="I12" s="16" t="s">
        <v>2</v>
      </c>
      <c r="J12" s="6">
        <v>1998</v>
      </c>
      <c r="K12" s="4" t="s">
        <v>2</v>
      </c>
      <c r="L12" s="6">
        <v>1999</v>
      </c>
      <c r="M12" s="4" t="s">
        <v>2</v>
      </c>
      <c r="N12" s="6">
        <v>2000</v>
      </c>
      <c r="O12" s="4" t="s">
        <v>2</v>
      </c>
      <c r="P12" s="6">
        <v>2001</v>
      </c>
      <c r="Q12" s="4" t="s">
        <v>2</v>
      </c>
      <c r="R12" s="6">
        <v>2002</v>
      </c>
      <c r="S12" s="4" t="s">
        <v>2</v>
      </c>
      <c r="T12" s="6">
        <v>2003</v>
      </c>
    </row>
    <row r="13" spans="1:16" ht="12.75" customHeight="1">
      <c r="A13" s="5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P13" s="2"/>
    </row>
    <row r="14" spans="1:20" ht="12.75" customHeight="1">
      <c r="A14" s="5" t="s">
        <v>6</v>
      </c>
      <c r="B14" s="9">
        <v>514</v>
      </c>
      <c r="C14" s="8">
        <f>SUM(D14-B14)/(B14)</f>
        <v>0.019455252918287938</v>
      </c>
      <c r="D14" s="9">
        <v>524</v>
      </c>
      <c r="E14" s="8">
        <f>SUM(F14-D14)/(D14)</f>
        <v>0.09541984732824428</v>
      </c>
      <c r="F14" s="9">
        <v>574</v>
      </c>
      <c r="G14" s="8">
        <f>SUM(H14-F14)/(F14)</f>
        <v>0.09581881533101046</v>
      </c>
      <c r="H14" s="9">
        <v>629</v>
      </c>
      <c r="I14" s="8">
        <f>SUM(J14-H14)/(H14)</f>
        <v>0.06677265500794913</v>
      </c>
      <c r="J14" s="6">
        <v>671</v>
      </c>
      <c r="K14" s="8">
        <f>SUM(L14-J14)/(J14)</f>
        <v>0.15201192250372578</v>
      </c>
      <c r="L14" s="9">
        <v>773</v>
      </c>
      <c r="M14" s="8">
        <f>SUM(N14-L14)/(L14)</f>
        <v>0.07115135834411385</v>
      </c>
      <c r="N14" s="9">
        <v>828</v>
      </c>
      <c r="O14" s="8">
        <f>SUM(P14-N14)/(N14)</f>
        <v>0.09057971014492754</v>
      </c>
      <c r="P14" s="9">
        <v>903</v>
      </c>
      <c r="Q14" s="8">
        <f>SUM(R14-P14)/(P14)</f>
        <v>0.08194905869324474</v>
      </c>
      <c r="R14" s="9">
        <v>977</v>
      </c>
      <c r="S14" s="8">
        <f>SUM(T14-R14)/(R14)</f>
        <v>0.07267144319344933</v>
      </c>
      <c r="T14" s="6">
        <v>1048</v>
      </c>
    </row>
    <row r="15" spans="1:20" ht="12.75" customHeight="1">
      <c r="A15" s="5" t="s">
        <v>7</v>
      </c>
      <c r="B15" s="9">
        <v>643</v>
      </c>
      <c r="C15" s="8">
        <f>SUM(D15-B15)/(B15)</f>
        <v>0.14152410575427682</v>
      </c>
      <c r="D15" s="9">
        <v>734</v>
      </c>
      <c r="E15" s="8">
        <f>SUM(F15-D15)/(D15)</f>
        <v>0.0885558583106267</v>
      </c>
      <c r="F15" s="9">
        <v>799</v>
      </c>
      <c r="G15" s="8">
        <f>SUM(H15-F15)/(F15)</f>
        <v>0.15269086357947434</v>
      </c>
      <c r="H15" s="9">
        <v>921</v>
      </c>
      <c r="I15" s="8">
        <f>SUM(J15-H15)/(H15)</f>
        <v>0.13463626492942454</v>
      </c>
      <c r="J15" s="9">
        <v>1045</v>
      </c>
      <c r="K15" s="8">
        <f>SUM(L15-J15)/(J15)</f>
        <v>0.07464114832535886</v>
      </c>
      <c r="L15" s="9">
        <v>1123</v>
      </c>
      <c r="M15" s="8">
        <f>SUM(N15-L15)/(L15)</f>
        <v>0.1157613535173642</v>
      </c>
      <c r="N15" s="9">
        <v>1253</v>
      </c>
      <c r="O15" s="8">
        <f>SUM(P15-N15)/(N15)</f>
        <v>0.19553072625698323</v>
      </c>
      <c r="P15" s="9">
        <v>1498</v>
      </c>
      <c r="Q15" s="8">
        <f>SUM(R15-P15)/(P15)</f>
        <v>0.47463284379172227</v>
      </c>
      <c r="R15" s="9">
        <v>2209</v>
      </c>
      <c r="S15" s="8">
        <f>SUM(T15-R15)/(R15)</f>
        <v>0.07378904481665913</v>
      </c>
      <c r="T15" s="6">
        <v>2372</v>
      </c>
    </row>
    <row r="16" spans="1:20" ht="12.75" customHeight="1">
      <c r="A16" s="5" t="s">
        <v>52</v>
      </c>
      <c r="B16" s="9">
        <v>1025</v>
      </c>
      <c r="C16" s="8">
        <f>SUM(D16-B16)/(B16)</f>
        <v>0.17560975609756097</v>
      </c>
      <c r="D16" s="9">
        <v>1205</v>
      </c>
      <c r="E16" s="8">
        <f>SUM(F16-D16)/(D16)</f>
        <v>0.11535269709543569</v>
      </c>
      <c r="F16" s="9">
        <v>1344</v>
      </c>
      <c r="G16" s="8">
        <f>SUM(H16-F16)/(F16)</f>
        <v>0.109375</v>
      </c>
      <c r="H16" s="9">
        <v>1491</v>
      </c>
      <c r="I16" s="8">
        <f>SUM(J16-H16)/(H16)</f>
        <v>0.14218645204560698</v>
      </c>
      <c r="J16" s="9">
        <v>1703</v>
      </c>
      <c r="K16" s="8">
        <f>SUM(L16-J16)/(J16)</f>
        <v>0.1080446271285966</v>
      </c>
      <c r="L16" s="9">
        <v>1887</v>
      </c>
      <c r="M16" s="8">
        <f>SUM(N16-L16)/(L16)</f>
        <v>0.04663487016428193</v>
      </c>
      <c r="N16" s="9">
        <v>1975</v>
      </c>
      <c r="O16" s="8">
        <f>SUM(P16-N16)/(N16)</f>
        <v>0.016708860759493672</v>
      </c>
      <c r="P16" s="9">
        <v>2008</v>
      </c>
      <c r="Q16" s="8"/>
      <c r="R16" s="9"/>
      <c r="S16" s="8"/>
      <c r="T16" s="6"/>
    </row>
    <row r="17" spans="1:20" ht="12.75" customHeight="1">
      <c r="A17" s="5" t="s">
        <v>53</v>
      </c>
      <c r="B17" s="9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>
        <v>1683</v>
      </c>
      <c r="S17" s="8">
        <f>SUM(T17-R17)/(R17)</f>
        <v>0.06714200831847891</v>
      </c>
      <c r="T17" s="6">
        <v>1796</v>
      </c>
    </row>
    <row r="18" spans="1:20" ht="12.75" customHeight="1">
      <c r="A18" s="5" t="s">
        <v>48</v>
      </c>
      <c r="B18" s="9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>
        <v>649</v>
      </c>
      <c r="S18" s="8">
        <f>SUM(T18-R18)/(R18)</f>
        <v>0.05855161787365177</v>
      </c>
      <c r="T18" s="6">
        <v>687</v>
      </c>
    </row>
    <row r="19" spans="1:20" ht="12.75" customHeight="1">
      <c r="A19" s="6"/>
      <c r="B19" s="9"/>
      <c r="C19" s="6"/>
      <c r="D19" s="9"/>
      <c r="E19" s="6"/>
      <c r="F19" s="9"/>
      <c r="G19" s="6"/>
      <c r="H19" s="9"/>
      <c r="I19" s="6"/>
      <c r="J19" s="9"/>
      <c r="K19" s="8"/>
      <c r="L19" s="9"/>
      <c r="M19" s="8"/>
      <c r="N19" s="9"/>
      <c r="O19" s="8"/>
      <c r="P19" s="9"/>
      <c r="Q19" s="8"/>
      <c r="R19" s="9"/>
      <c r="S19" s="8"/>
      <c r="T19" s="6"/>
    </row>
    <row r="20" spans="1:20" ht="12.75" customHeight="1">
      <c r="A20" s="5" t="s">
        <v>8</v>
      </c>
      <c r="B20" s="9">
        <v>4448</v>
      </c>
      <c r="C20" s="8">
        <f>SUM(D20-B20)/(B20)</f>
        <v>0.08340827338129496</v>
      </c>
      <c r="D20" s="9">
        <v>4819</v>
      </c>
      <c r="E20" s="8">
        <f>SUM(F20-D20)/(D20)</f>
        <v>0.04503008923013073</v>
      </c>
      <c r="F20" s="9">
        <v>5036</v>
      </c>
      <c r="G20" s="8">
        <f>SUM(H20-F20)/(F20)</f>
        <v>0.06691818903891977</v>
      </c>
      <c r="H20" s="9">
        <v>5373</v>
      </c>
      <c r="I20" s="8">
        <f>SUM(J20-H20)/(H20)</f>
        <v>0.05080960357342267</v>
      </c>
      <c r="J20" s="9">
        <v>5646</v>
      </c>
      <c r="K20" s="8">
        <f>SUM(L20-J20)/(J20)</f>
        <v>0.09139213602550478</v>
      </c>
      <c r="L20" s="9">
        <v>6162</v>
      </c>
      <c r="M20" s="8">
        <f>SUM(N20-L20)/(L20)</f>
        <v>0.040246673158065564</v>
      </c>
      <c r="N20" s="9">
        <v>6410</v>
      </c>
      <c r="O20" s="8">
        <f>SUM(P20-N20)/(N20)</f>
        <v>0.04118564742589704</v>
      </c>
      <c r="P20" s="9">
        <v>6674</v>
      </c>
      <c r="Q20" s="8">
        <f>SUM(R20-P20)/(P20)</f>
        <v>0.037009289781240635</v>
      </c>
      <c r="R20" s="9">
        <v>6921</v>
      </c>
      <c r="S20" s="8">
        <f>SUM(T20-R20)/(R20)</f>
        <v>0.035543996532293023</v>
      </c>
      <c r="T20" s="6">
        <v>7167</v>
      </c>
    </row>
    <row r="21" spans="1:20" ht="12.75" customHeight="1">
      <c r="A21" s="5"/>
      <c r="B21" s="9"/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6"/>
    </row>
    <row r="22" spans="1:20" ht="12.75" customHeight="1">
      <c r="A22" s="13" t="s">
        <v>9</v>
      </c>
      <c r="B22" s="9"/>
      <c r="C22" s="6"/>
      <c r="D22" s="9"/>
      <c r="E22" s="6"/>
      <c r="F22" s="9"/>
      <c r="G22" s="6"/>
      <c r="H22" s="9"/>
      <c r="I22" s="6"/>
      <c r="J22" s="9"/>
      <c r="K22" s="8"/>
      <c r="L22" s="9"/>
      <c r="M22" s="8"/>
      <c r="N22" s="9"/>
      <c r="O22" s="8"/>
      <c r="P22" s="9"/>
      <c r="Q22" s="8"/>
      <c r="R22" s="9"/>
      <c r="S22" s="8"/>
      <c r="T22" s="6"/>
    </row>
    <row r="23" spans="1:20" ht="12.75" customHeight="1">
      <c r="A23" s="5" t="s">
        <v>10</v>
      </c>
      <c r="B23" s="9">
        <v>7815</v>
      </c>
      <c r="C23" s="8">
        <f>SUM(D23-B23)/(B23)</f>
        <v>0.05207933461292386</v>
      </c>
      <c r="D23" s="9">
        <v>8222</v>
      </c>
      <c r="E23" s="8">
        <f>SUM(F23-D23)/(D23)</f>
        <v>0.03429822427633179</v>
      </c>
      <c r="F23" s="9">
        <v>8504</v>
      </c>
      <c r="G23" s="8">
        <f>SUM(H23-F23)/(F23)</f>
        <v>0.03398400752587018</v>
      </c>
      <c r="H23" s="9">
        <v>8793</v>
      </c>
      <c r="I23" s="8">
        <f>SUM(J23-H23)/(H23)</f>
        <v>0.027749346070738087</v>
      </c>
      <c r="J23" s="9">
        <v>9037</v>
      </c>
      <c r="K23" s="8">
        <f>SUM(L23-J23)/(J23)</f>
        <v>0.03286488879052783</v>
      </c>
      <c r="L23" s="9">
        <v>9334</v>
      </c>
      <c r="M23" s="8">
        <f>SUM(N23-L23)/(L23)</f>
        <v>0.03460467109492179</v>
      </c>
      <c r="N23" s="9">
        <v>9657</v>
      </c>
      <c r="O23" s="8">
        <f>SUM(P23-N23)/(N23)</f>
        <v>0.03624313969141555</v>
      </c>
      <c r="P23" s="9">
        <v>10007</v>
      </c>
      <c r="Q23" s="8">
        <f>SUM(R23-P23)/(P23)</f>
        <v>0.028879784151094233</v>
      </c>
      <c r="R23" s="9">
        <v>10296</v>
      </c>
      <c r="S23" s="8">
        <f>SUM(T23-R23)/(R23)</f>
        <v>0.01825951825951826</v>
      </c>
      <c r="T23" s="6">
        <v>10484</v>
      </c>
    </row>
    <row r="24" spans="1:20" ht="12.75" customHeight="1">
      <c r="A24" s="5" t="s">
        <v>11</v>
      </c>
      <c r="B24" s="9">
        <v>1920</v>
      </c>
      <c r="C24" s="8">
        <f>SUM(D24-B24)/(B24)</f>
        <v>0.08177083333333333</v>
      </c>
      <c r="D24" s="9">
        <v>2077</v>
      </c>
      <c r="E24" s="8">
        <f>SUM(F24-D24)/(D24)</f>
        <v>0.0548868560423688</v>
      </c>
      <c r="F24" s="9">
        <v>2191</v>
      </c>
      <c r="G24" s="8">
        <f>SUM(H24-F24)/(F24)</f>
        <v>0.04244637151985395</v>
      </c>
      <c r="H24" s="9">
        <v>2284</v>
      </c>
      <c r="I24" s="8">
        <f>SUM(J24-H24)/(H24)</f>
        <v>0.1309106830122592</v>
      </c>
      <c r="J24" s="9">
        <v>2583</v>
      </c>
      <c r="K24" s="8">
        <f>SUM(L24-J24)/(J24)</f>
        <v>0.11653116531165311</v>
      </c>
      <c r="L24" s="9">
        <v>2884</v>
      </c>
      <c r="M24" s="8">
        <f>SUM(N24-L24)/(L24)</f>
        <v>0.06310679611650485</v>
      </c>
      <c r="N24" s="9">
        <v>3066</v>
      </c>
      <c r="O24" s="8">
        <f>SUM(P24-N24)/(N24)</f>
        <v>0.08251793868232224</v>
      </c>
      <c r="P24" s="9">
        <v>3319</v>
      </c>
      <c r="Q24" s="8">
        <f>SUM(R24-P24)/(P24)</f>
        <v>0.07231093702922567</v>
      </c>
      <c r="R24" s="9">
        <v>3559</v>
      </c>
      <c r="S24" s="8">
        <f>SUM(T24-R24)/(R24)</f>
        <v>0.04242764821579095</v>
      </c>
      <c r="T24" s="6">
        <v>3710</v>
      </c>
    </row>
    <row r="25" spans="1:20" ht="12.75" customHeight="1">
      <c r="A25" s="5"/>
      <c r="B25" s="9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6"/>
    </row>
    <row r="26" spans="1:20" ht="12.75" customHeight="1">
      <c r="A26" s="5" t="s">
        <v>12</v>
      </c>
      <c r="B26" s="9">
        <v>3428</v>
      </c>
      <c r="C26" s="8">
        <f>SUM(D26-B26)/(B26)</f>
        <v>0.08634772462077013</v>
      </c>
      <c r="D26" s="9">
        <v>3724</v>
      </c>
      <c r="E26" s="8">
        <f>SUM(F26-D26)/(D26)</f>
        <v>0.05531686358754028</v>
      </c>
      <c r="F26" s="9">
        <v>3930</v>
      </c>
      <c r="G26" s="8">
        <f>SUM(H26-F26)/(F26)</f>
        <v>0.04885496183206107</v>
      </c>
      <c r="H26" s="9">
        <v>4122</v>
      </c>
      <c r="I26" s="8">
        <f>SUM(J26-H26)/(H26)</f>
        <v>0.06671518680252304</v>
      </c>
      <c r="J26" s="9">
        <v>4397</v>
      </c>
      <c r="K26" s="8">
        <f>SUM(L26-J26)/(J26)</f>
        <v>0.06254264271093928</v>
      </c>
      <c r="L26" s="9">
        <v>4672</v>
      </c>
      <c r="M26" s="8">
        <f>SUM(N26-L26)/(L26)</f>
        <v>0.041309931506849314</v>
      </c>
      <c r="N26" s="9">
        <v>4865</v>
      </c>
      <c r="O26" s="8">
        <f>SUM(P26-N26)/(N26)</f>
        <v>0.04809866392600205</v>
      </c>
      <c r="P26" s="9">
        <v>5099</v>
      </c>
      <c r="Q26" s="8">
        <f>SUM(R26-P26)/(P26)</f>
        <v>0.06844479309668562</v>
      </c>
      <c r="R26" s="9">
        <v>5448</v>
      </c>
      <c r="S26" s="8">
        <f>SUM(T26-R26)/(R26)</f>
        <v>0.042584434654919234</v>
      </c>
      <c r="T26" s="6">
        <v>5680</v>
      </c>
    </row>
    <row r="27" spans="1:20" ht="12.75" customHeight="1">
      <c r="A27" s="6"/>
      <c r="B27" s="9"/>
      <c r="C27" s="6"/>
      <c r="D27" s="9"/>
      <c r="E27" s="6"/>
      <c r="F27" s="9"/>
      <c r="G27" s="6"/>
      <c r="H27" s="9"/>
      <c r="I27" s="6"/>
      <c r="J27" s="9"/>
      <c r="K27" s="8"/>
      <c r="L27" s="9"/>
      <c r="M27" s="8"/>
      <c r="N27" s="9"/>
      <c r="O27" s="8"/>
      <c r="P27" s="9"/>
      <c r="Q27" s="8"/>
      <c r="R27" s="9"/>
      <c r="S27" s="8"/>
      <c r="T27" s="6"/>
    </row>
    <row r="28" spans="1:20" ht="12.75" customHeight="1">
      <c r="A28" s="5" t="s">
        <v>50</v>
      </c>
      <c r="B28" s="9">
        <v>1410</v>
      </c>
      <c r="C28" s="8">
        <f>SUM(D28-B28)/(B28)</f>
        <v>0.03475177304964539</v>
      </c>
      <c r="D28" s="9">
        <v>1459</v>
      </c>
      <c r="E28" s="8">
        <f>SUM(F28-D28)/(D28)</f>
        <v>-0.031528444139821796</v>
      </c>
      <c r="F28" s="9">
        <v>1413</v>
      </c>
      <c r="G28" s="8">
        <f>SUM(H28-F28)/(F28)</f>
        <v>-0.03821656050955414</v>
      </c>
      <c r="H28" s="9">
        <v>1359</v>
      </c>
      <c r="I28" s="8">
        <f>SUM(J28-H28)/(H28)</f>
        <v>-0.1111111111111111</v>
      </c>
      <c r="J28" s="9">
        <v>1208</v>
      </c>
      <c r="K28" s="8">
        <f>SUM(L28-J28)/(J28)</f>
        <v>0.5231788079470199</v>
      </c>
      <c r="L28" s="9">
        <v>1840</v>
      </c>
      <c r="M28" s="8">
        <f>SUM(N28-L28)/(L28)</f>
        <v>0.10489130434782609</v>
      </c>
      <c r="N28" s="9">
        <v>2033</v>
      </c>
      <c r="O28" s="8">
        <f>SUM(P28-N28)/(N28)</f>
        <v>0.07624200688637482</v>
      </c>
      <c r="P28" s="9">
        <v>2188</v>
      </c>
      <c r="Q28" s="8">
        <f>SUM(R28-P28)/(P28)</f>
        <v>0.012797074954296161</v>
      </c>
      <c r="R28" s="9">
        <v>2216</v>
      </c>
      <c r="S28" s="8">
        <f>SUM(T28-R28)/(R28)</f>
        <v>-0.06046931407942238</v>
      </c>
      <c r="T28" s="6">
        <v>2082</v>
      </c>
    </row>
    <row r="29" spans="1:20" ht="12.75" customHeight="1">
      <c r="A29" s="5" t="s">
        <v>51</v>
      </c>
      <c r="B29" s="9">
        <v>987</v>
      </c>
      <c r="C29" s="8">
        <f>SUM(D29-B29)/(B29)</f>
        <v>-0.0070921985815602835</v>
      </c>
      <c r="D29" s="9">
        <v>980</v>
      </c>
      <c r="E29" s="8">
        <f>SUM(F29-D29)/(D29)</f>
        <v>0.030612244897959183</v>
      </c>
      <c r="F29" s="9">
        <v>1010</v>
      </c>
      <c r="G29" s="8">
        <f>SUM(H29-F29)/(F29)</f>
        <v>-0.07326732673267326</v>
      </c>
      <c r="H29" s="9">
        <v>936</v>
      </c>
      <c r="I29" s="8">
        <f>SUM(J29-H29)/(H29)</f>
        <v>-0.08226495726495726</v>
      </c>
      <c r="J29" s="9">
        <v>859</v>
      </c>
      <c r="K29" s="8">
        <f>SUM(L29-J29)/(J29)</f>
        <v>0.3108265424912689</v>
      </c>
      <c r="L29" s="9">
        <v>1126</v>
      </c>
      <c r="M29" s="8">
        <f>SUM(N29-L29)/(L29)</f>
        <v>0.12877442273534637</v>
      </c>
      <c r="N29" s="9">
        <v>1271</v>
      </c>
      <c r="O29" s="8">
        <f>SUM(P29-N29)/(N29)</f>
        <v>0.07002360346184107</v>
      </c>
      <c r="P29" s="9">
        <v>1360</v>
      </c>
      <c r="Q29" s="8">
        <f>SUM(R29-P29)/(P29)</f>
        <v>0.03235294117647059</v>
      </c>
      <c r="R29" s="9">
        <v>1404</v>
      </c>
      <c r="S29" s="8">
        <f>SUM(T29-R29)/(R29)</f>
        <v>-0.021367521367521368</v>
      </c>
      <c r="T29" s="6">
        <v>1374</v>
      </c>
    </row>
    <row r="30" spans="1:20" ht="12.75" customHeight="1">
      <c r="A30" s="6"/>
      <c r="B30" s="9"/>
      <c r="C30" s="6"/>
      <c r="D30" s="9"/>
      <c r="E30" s="6"/>
      <c r="F30" s="9"/>
      <c r="G30" s="6"/>
      <c r="H30" s="9"/>
      <c r="I30" s="6"/>
      <c r="J30" s="9"/>
      <c r="K30" s="8"/>
      <c r="L30" s="9"/>
      <c r="M30" s="8"/>
      <c r="N30" s="9"/>
      <c r="O30" s="8"/>
      <c r="P30" s="9"/>
      <c r="Q30" s="8"/>
      <c r="R30" s="9"/>
      <c r="S30" s="8"/>
      <c r="T30" s="6"/>
    </row>
    <row r="31" spans="1:20" ht="12.75" customHeight="1">
      <c r="A31" s="5" t="s">
        <v>13</v>
      </c>
      <c r="B31" s="9"/>
      <c r="C31" s="6"/>
      <c r="D31" s="9"/>
      <c r="E31" s="6"/>
      <c r="F31" s="9"/>
      <c r="G31" s="6"/>
      <c r="H31" s="9"/>
      <c r="I31" s="8"/>
      <c r="J31" s="9"/>
      <c r="K31" s="8"/>
      <c r="L31" s="9"/>
      <c r="M31" s="8"/>
      <c r="N31" s="9"/>
      <c r="O31" s="8"/>
      <c r="P31" s="9"/>
      <c r="Q31" s="8"/>
      <c r="R31" s="9"/>
      <c r="S31" s="8"/>
      <c r="T31" s="6"/>
    </row>
    <row r="32" spans="1:20" ht="12.75" customHeight="1">
      <c r="A32" s="5" t="s">
        <v>14</v>
      </c>
      <c r="B32" s="9">
        <v>863</v>
      </c>
      <c r="C32" s="8">
        <f>SUM(D32-B32)/(B32)</f>
        <v>0.047508690614136734</v>
      </c>
      <c r="D32" s="9">
        <v>904</v>
      </c>
      <c r="E32" s="8">
        <f>SUM(F32-D32)/(D32)</f>
        <v>0.05530973451327434</v>
      </c>
      <c r="F32" s="9">
        <v>954</v>
      </c>
      <c r="G32" s="8">
        <f>SUM(H32-F32)/(F32)</f>
        <v>0.13522012578616352</v>
      </c>
      <c r="H32" s="9">
        <v>1083</v>
      </c>
      <c r="I32" s="8">
        <f>SUM(J32-H32)/(H32)</f>
        <v>0.09325946445060018</v>
      </c>
      <c r="J32" s="9">
        <v>1184</v>
      </c>
      <c r="K32" s="8">
        <f>SUM(L32-J32)/(J32)</f>
        <v>0.033783783783783786</v>
      </c>
      <c r="L32" s="9">
        <v>1224</v>
      </c>
      <c r="M32" s="8">
        <f>SUM(N32-L32)/(L32)</f>
        <v>0.12745098039215685</v>
      </c>
      <c r="N32" s="9">
        <v>1380</v>
      </c>
      <c r="O32" s="8">
        <f>SUM(P32-N32)/(N32)</f>
        <v>0.07536231884057971</v>
      </c>
      <c r="P32" s="9">
        <v>1484</v>
      </c>
      <c r="Q32" s="8">
        <f>SUM(R32-P32)/(P32)</f>
        <v>0.16442048517520216</v>
      </c>
      <c r="R32" s="9">
        <v>1728</v>
      </c>
      <c r="S32" s="8">
        <f>SUM(T32-R32)/(R32)</f>
        <v>0.08275462962962964</v>
      </c>
      <c r="T32" s="6">
        <v>1871</v>
      </c>
    </row>
    <row r="33" spans="1:20" ht="12.75" customHeight="1">
      <c r="A33" s="5" t="s">
        <v>15</v>
      </c>
      <c r="B33" s="9">
        <v>924</v>
      </c>
      <c r="C33" s="8">
        <f>SUM(D33-B33)/(B33)</f>
        <v>0.11688311688311688</v>
      </c>
      <c r="D33" s="9">
        <v>1032</v>
      </c>
      <c r="E33" s="8">
        <f>SUM(F33-D33)/(D33)</f>
        <v>0.07461240310077519</v>
      </c>
      <c r="F33" s="9">
        <v>1109</v>
      </c>
      <c r="G33" s="8">
        <f>SUM(H33-F33)/(F33)</f>
        <v>0.11722272317403065</v>
      </c>
      <c r="H33" s="9">
        <v>1239</v>
      </c>
      <c r="I33" s="8">
        <f>SUM(J33-H33)/(H33)</f>
        <v>0.06860371267150928</v>
      </c>
      <c r="J33" s="9">
        <v>1324</v>
      </c>
      <c r="K33" s="8">
        <f>SUM(L33-J33)/(J33)</f>
        <v>0.10498489425981873</v>
      </c>
      <c r="L33" s="9">
        <v>1463</v>
      </c>
      <c r="M33" s="8">
        <f>SUM(N33-L33)/(L33)</f>
        <v>0.11004784688995216</v>
      </c>
      <c r="N33" s="9">
        <v>1624</v>
      </c>
      <c r="O33" s="8">
        <f>SUM(P33-N33)/(N33)</f>
        <v>0.09421182266009852</v>
      </c>
      <c r="P33" s="9">
        <v>1777</v>
      </c>
      <c r="Q33" s="8">
        <f>SUM(R33-P33)/(P33)</f>
        <v>0.13674732695554306</v>
      </c>
      <c r="R33" s="9">
        <v>2020</v>
      </c>
      <c r="S33" s="8">
        <f>SUM(T33-R33)/(R33)</f>
        <v>0.0896039603960396</v>
      </c>
      <c r="T33" s="6">
        <v>2201</v>
      </c>
    </row>
    <row r="34" spans="1:20" ht="12.75" customHeight="1">
      <c r="A34" s="6"/>
      <c r="B34" s="9"/>
      <c r="C34" s="6"/>
      <c r="D34" s="9"/>
      <c r="E34" s="6"/>
      <c r="F34" s="9"/>
      <c r="G34" s="6"/>
      <c r="H34" s="9"/>
      <c r="I34" s="6"/>
      <c r="J34" s="9"/>
      <c r="K34" s="8"/>
      <c r="L34" s="9"/>
      <c r="M34" s="8"/>
      <c r="N34" s="9"/>
      <c r="O34" s="8"/>
      <c r="P34" s="9"/>
      <c r="Q34" s="8"/>
      <c r="R34" s="9"/>
      <c r="S34" s="8"/>
      <c r="T34" s="6"/>
    </row>
    <row r="35" spans="1:20" ht="12.75" customHeight="1">
      <c r="A35" s="5" t="s">
        <v>16</v>
      </c>
      <c r="B35" s="9"/>
      <c r="C35" s="6"/>
      <c r="D35" s="9"/>
      <c r="E35" s="6"/>
      <c r="F35" s="9"/>
      <c r="G35" s="6"/>
      <c r="H35" s="9"/>
      <c r="I35" s="6"/>
      <c r="J35" s="9"/>
      <c r="K35" s="8"/>
      <c r="L35" s="9"/>
      <c r="M35" s="8"/>
      <c r="N35" s="9"/>
      <c r="O35" s="8"/>
      <c r="P35" s="9"/>
      <c r="Q35" s="8"/>
      <c r="R35" s="9"/>
      <c r="S35" s="8"/>
      <c r="T35" s="6"/>
    </row>
    <row r="36" spans="1:20" ht="12.75" customHeight="1">
      <c r="A36" s="5" t="s">
        <v>17</v>
      </c>
      <c r="B36" s="9">
        <v>3088</v>
      </c>
      <c r="C36" s="8">
        <f>SUM(D36-B36)/(B36)</f>
        <v>0.086139896373057</v>
      </c>
      <c r="D36" s="9">
        <v>3354</v>
      </c>
      <c r="E36" s="8">
        <f>SUM(F36-D36)/(D36)</f>
        <v>0.09212880143112702</v>
      </c>
      <c r="F36" s="9">
        <v>3663</v>
      </c>
      <c r="G36" s="8">
        <f>SUM(H36-F36)/(F36)</f>
        <v>0.09391209391209392</v>
      </c>
      <c r="H36" s="9">
        <v>4007</v>
      </c>
      <c r="I36" s="8">
        <f>SUM(J36-H36)/(H36)</f>
        <v>0.09708010980783628</v>
      </c>
      <c r="J36" s="9">
        <v>4396</v>
      </c>
      <c r="K36" s="8">
        <f>SUM(L36-J36)/(J36)</f>
        <v>0.11965423111919928</v>
      </c>
      <c r="L36" s="9">
        <v>4922</v>
      </c>
      <c r="M36" s="8">
        <f>SUM(N36-L36)/(L36)</f>
        <v>0.07151564404713531</v>
      </c>
      <c r="N36" s="9">
        <v>5274</v>
      </c>
      <c r="O36" s="8">
        <f>SUM(P36-N36)/(N36)</f>
        <v>0.09745923397800531</v>
      </c>
      <c r="P36" s="9">
        <v>5788</v>
      </c>
      <c r="Q36" s="8">
        <f>SUM(R36-P36)/(P36)</f>
        <v>0.08033863165169315</v>
      </c>
      <c r="R36" s="9">
        <v>6253</v>
      </c>
      <c r="S36" s="8">
        <f>SUM(T36-R36)/(R36)</f>
        <v>0.04861666400127938</v>
      </c>
      <c r="T36" s="6">
        <v>6557</v>
      </c>
    </row>
    <row r="37" spans="1:20" ht="12.75" customHeight="1">
      <c r="A37" s="5" t="s">
        <v>18</v>
      </c>
      <c r="B37" s="9">
        <v>8166</v>
      </c>
      <c r="C37" s="8">
        <f>SUM(D37-B37)/(B37)</f>
        <v>0.03649277492040166</v>
      </c>
      <c r="D37" s="9">
        <v>8464</v>
      </c>
      <c r="E37" s="8">
        <f>SUM(F37-D37)/(D37)</f>
        <v>0.04796786389413989</v>
      </c>
      <c r="F37" s="9">
        <v>8870</v>
      </c>
      <c r="G37" s="8">
        <f>SUM(H37-F37)/(F37)</f>
        <v>0.026381059751972944</v>
      </c>
      <c r="H37" s="9">
        <v>9104</v>
      </c>
      <c r="I37" s="8">
        <f>SUM(J37-H37)/(H37)</f>
        <v>0.04031195079086116</v>
      </c>
      <c r="J37" s="9">
        <v>9471</v>
      </c>
      <c r="K37" s="8">
        <f>SUM(L37-J37)/(J37)</f>
        <v>0.029563932002956393</v>
      </c>
      <c r="L37" s="9">
        <v>9751</v>
      </c>
      <c r="M37" s="8">
        <f>SUM(N37-L37)/(L37)</f>
        <v>0.027689467746897754</v>
      </c>
      <c r="N37" s="9">
        <v>10021</v>
      </c>
      <c r="O37" s="8">
        <f>SUM(P37-N37)/(N37)</f>
        <v>0.03123440774373815</v>
      </c>
      <c r="P37" s="9">
        <v>10334</v>
      </c>
      <c r="Q37" s="8">
        <f>SUM(R37-P37)/(P37)</f>
        <v>0.03261079930327076</v>
      </c>
      <c r="R37" s="9">
        <v>10671</v>
      </c>
      <c r="S37" s="8">
        <f>SUM(T37-R37)/(R37)</f>
        <v>0.0187423859057258</v>
      </c>
      <c r="T37" s="6">
        <v>10871</v>
      </c>
    </row>
    <row r="38" spans="1:20" ht="12.75" customHeight="1">
      <c r="A38" s="6"/>
      <c r="B38" s="9"/>
      <c r="C38" s="6"/>
      <c r="D38" s="9"/>
      <c r="E38" s="6"/>
      <c r="F38" s="9"/>
      <c r="G38" s="6"/>
      <c r="H38" s="9"/>
      <c r="I38" s="6"/>
      <c r="J38" s="9"/>
      <c r="K38" s="8"/>
      <c r="L38" s="9"/>
      <c r="M38" s="8"/>
      <c r="N38" s="9"/>
      <c r="O38" s="8"/>
      <c r="P38" s="9"/>
      <c r="Q38" s="8"/>
      <c r="R38" s="9"/>
      <c r="S38" s="8"/>
      <c r="T38" s="6"/>
    </row>
    <row r="39" spans="1:20" ht="12.75" customHeight="1">
      <c r="A39" s="6" t="s">
        <v>19</v>
      </c>
      <c r="B39" s="9"/>
      <c r="C39" s="6"/>
      <c r="D39" s="9"/>
      <c r="E39" s="6"/>
      <c r="F39" s="9"/>
      <c r="G39" s="6"/>
      <c r="H39" s="9"/>
      <c r="I39" s="6"/>
      <c r="J39" s="9">
        <v>456</v>
      </c>
      <c r="K39" s="8">
        <f>SUM(L39-J39)/(J39)</f>
        <v>0.5942982456140351</v>
      </c>
      <c r="L39" s="9">
        <v>727</v>
      </c>
      <c r="M39" s="8">
        <f>SUM(N39-L39)/(L39)</f>
        <v>0.29160935350756534</v>
      </c>
      <c r="N39" s="9">
        <v>939</v>
      </c>
      <c r="O39" s="8">
        <f>SUM(P39-N39)/(N39)</f>
        <v>0.27582534611288606</v>
      </c>
      <c r="P39" s="9">
        <v>1198</v>
      </c>
      <c r="Q39" s="8">
        <f>SUM(R39-P39)/(P39)</f>
        <v>0.15859766277128548</v>
      </c>
      <c r="R39" s="9">
        <v>1388</v>
      </c>
      <c r="S39" s="8">
        <f>SUM(T39-R39)/(R39)</f>
        <v>0.12968299711815562</v>
      </c>
      <c r="T39" s="6">
        <v>1568</v>
      </c>
    </row>
    <row r="40" spans="1:20" ht="12.75" customHeight="1">
      <c r="A40" s="6"/>
      <c r="B40" s="9"/>
      <c r="C40" s="6"/>
      <c r="D40" s="9"/>
      <c r="E40" s="6"/>
      <c r="F40" s="9"/>
      <c r="G40" s="6"/>
      <c r="H40" s="9"/>
      <c r="I40" s="6"/>
      <c r="J40" s="9"/>
      <c r="K40" s="8"/>
      <c r="L40" s="9"/>
      <c r="M40" s="8"/>
      <c r="N40" s="9"/>
      <c r="O40" s="8"/>
      <c r="P40" s="9"/>
      <c r="Q40" s="8"/>
      <c r="R40" s="9"/>
      <c r="S40" s="8"/>
      <c r="T40" s="6"/>
    </row>
    <row r="41" spans="1:20" ht="12.75" customHeight="1">
      <c r="A41" s="5" t="s">
        <v>20</v>
      </c>
      <c r="B41" s="9">
        <v>2298</v>
      </c>
      <c r="C41" s="8">
        <f>SUM(D41-B41)/(B41)</f>
        <v>0.058311575282854654</v>
      </c>
      <c r="D41" s="9">
        <v>2432</v>
      </c>
      <c r="E41" s="8">
        <f>SUM(F41-D41)/(D41)</f>
        <v>0.047697368421052634</v>
      </c>
      <c r="F41" s="9">
        <v>2548</v>
      </c>
      <c r="G41" s="8">
        <f>SUM(H41-F41)/(F41)</f>
        <v>0.08241758241758242</v>
      </c>
      <c r="H41" s="9">
        <v>2758</v>
      </c>
      <c r="I41" s="8">
        <f>SUM(J41-H41)/(H41)</f>
        <v>0.0678027556200145</v>
      </c>
      <c r="J41" s="9">
        <v>2945</v>
      </c>
      <c r="K41" s="8">
        <f>SUM(L41-J41)/(J41)</f>
        <v>0.08081494057724957</v>
      </c>
      <c r="L41" s="9">
        <v>3183</v>
      </c>
      <c r="M41" s="8">
        <f>SUM(N41-L41)/(L41)</f>
        <v>0.051523719761231546</v>
      </c>
      <c r="N41" s="9">
        <v>3347</v>
      </c>
      <c r="O41" s="8">
        <f>SUM(P41-N41)/(N41)</f>
        <v>0.0672243800418285</v>
      </c>
      <c r="P41" s="9">
        <v>3572</v>
      </c>
      <c r="Q41" s="8">
        <f>SUM(R41-P41)/(P41)</f>
        <v>-0.006159014557670772</v>
      </c>
      <c r="R41" s="9">
        <v>3550</v>
      </c>
      <c r="S41" s="8">
        <f>SUM(T41-R41)/(R41)</f>
        <v>0.02619718309859155</v>
      </c>
      <c r="T41" s="6">
        <v>3643</v>
      </c>
    </row>
    <row r="42" spans="1:20" ht="12.75" customHeight="1">
      <c r="A42" s="6"/>
      <c r="B42" s="9"/>
      <c r="C42" s="6"/>
      <c r="D42" s="9"/>
      <c r="E42" s="6"/>
      <c r="F42" s="9"/>
      <c r="G42" s="6"/>
      <c r="H42" s="9"/>
      <c r="I42" s="6"/>
      <c r="J42" s="9"/>
      <c r="K42" s="8"/>
      <c r="L42" s="9"/>
      <c r="M42" s="8"/>
      <c r="N42" s="9"/>
      <c r="O42" s="8"/>
      <c r="P42" s="9"/>
      <c r="Q42" s="8"/>
      <c r="R42" s="9"/>
      <c r="S42" s="8"/>
      <c r="T42" s="6"/>
    </row>
    <row r="43" spans="1:20" ht="12.75" customHeight="1">
      <c r="A43" s="5" t="s">
        <v>21</v>
      </c>
      <c r="B43" s="9"/>
      <c r="C43" s="6"/>
      <c r="D43" s="9"/>
      <c r="E43" s="6"/>
      <c r="F43" s="9"/>
      <c r="G43" s="6"/>
      <c r="H43" s="9"/>
      <c r="I43" s="6"/>
      <c r="J43" s="9"/>
      <c r="K43" s="8"/>
      <c r="L43" s="9"/>
      <c r="M43" s="8"/>
      <c r="N43" s="9"/>
      <c r="O43" s="8"/>
      <c r="P43" s="9"/>
      <c r="Q43" s="8"/>
      <c r="R43" s="9"/>
      <c r="S43" s="8"/>
      <c r="T43" s="6"/>
    </row>
    <row r="44" spans="1:20" ht="12.75" customHeight="1">
      <c r="A44" s="5" t="s">
        <v>22</v>
      </c>
      <c r="B44" s="9">
        <v>2404</v>
      </c>
      <c r="C44" s="8">
        <f>SUM(D44-B44)/(B44)</f>
        <v>0.027038269550748752</v>
      </c>
      <c r="D44" s="9">
        <v>2469</v>
      </c>
      <c r="E44" s="8">
        <f>SUM(F44-D44)/(D44)</f>
        <v>0.0372620494127177</v>
      </c>
      <c r="F44" s="9">
        <v>2561</v>
      </c>
      <c r="G44" s="8">
        <f>SUM(H44-F44)/(F44)</f>
        <v>0.023818820773135494</v>
      </c>
      <c r="H44" s="9">
        <v>2622</v>
      </c>
      <c r="I44" s="8">
        <f>SUM(J44-H44)/(H44)</f>
        <v>0.02479023646071701</v>
      </c>
      <c r="J44" s="9">
        <v>2687</v>
      </c>
      <c r="K44" s="8">
        <f>SUM(L44-J44)/(J44)</f>
        <v>0.0472646073688128</v>
      </c>
      <c r="L44" s="9">
        <v>2814</v>
      </c>
      <c r="M44" s="8">
        <f>SUM(N44-L44)/(L44)</f>
        <v>0.03375977256574272</v>
      </c>
      <c r="N44" s="9">
        <v>2909</v>
      </c>
      <c r="O44" s="8">
        <f>SUM(P44-N44)/(N44)</f>
        <v>0.023719491234101067</v>
      </c>
      <c r="P44" s="9">
        <v>2978</v>
      </c>
      <c r="Q44" s="8">
        <f>SUM(R44-P44)/(P44)</f>
        <v>0.03928811282740094</v>
      </c>
      <c r="R44" s="9">
        <v>3095</v>
      </c>
      <c r="S44" s="8">
        <f>SUM(T44-R44)/(R44)</f>
        <v>0.039095315024232635</v>
      </c>
      <c r="T44" s="6">
        <v>3216</v>
      </c>
    </row>
    <row r="45" spans="1:20" ht="12.75" customHeight="1">
      <c r="A45" s="5" t="s">
        <v>23</v>
      </c>
      <c r="B45" s="9">
        <v>328</v>
      </c>
      <c r="C45" s="8">
        <f>SUM(D45-B45)/(B45)</f>
        <v>0.04573170731707317</v>
      </c>
      <c r="D45" s="9">
        <v>343</v>
      </c>
      <c r="E45" s="8">
        <f>SUM(F45-D45)/(D45)</f>
        <v>-0.06997084548104957</v>
      </c>
      <c r="F45" s="9">
        <v>319</v>
      </c>
      <c r="G45" s="8">
        <f>SUM(H45-F45)/(F45)</f>
        <v>0.109717868338558</v>
      </c>
      <c r="H45" s="9">
        <v>354</v>
      </c>
      <c r="I45" s="8">
        <f>SUM(J45-H45)/(H45)</f>
        <v>-0.011299435028248588</v>
      </c>
      <c r="J45" s="9">
        <v>350</v>
      </c>
      <c r="K45" s="8">
        <f>SUM(L45-J45)/(J45)</f>
        <v>0.09428571428571429</v>
      </c>
      <c r="L45" s="9">
        <v>383</v>
      </c>
      <c r="M45" s="8">
        <f>SUM(N45-L45)/(L45)</f>
        <v>0.015665796344647518</v>
      </c>
      <c r="N45" s="9">
        <v>389</v>
      </c>
      <c r="O45" s="8">
        <f>SUM(P45-N45)/(N45)</f>
        <v>-0.02570694087403599</v>
      </c>
      <c r="P45" s="9">
        <v>379</v>
      </c>
      <c r="Q45" s="8">
        <f>SUM(R45-P45)/(P45)</f>
        <v>0.06860158311345646</v>
      </c>
      <c r="R45" s="9">
        <v>405</v>
      </c>
      <c r="S45" s="8">
        <f>SUM(T45-R45)/(R45)</f>
        <v>0.01728395061728395</v>
      </c>
      <c r="T45" s="6">
        <v>412</v>
      </c>
    </row>
    <row r="46" spans="1:20" ht="12.75" customHeight="1">
      <c r="A46" s="6"/>
      <c r="B46" s="9"/>
      <c r="C46" s="6"/>
      <c r="D46" s="9"/>
      <c r="E46" s="6"/>
      <c r="F46" s="9"/>
      <c r="G46" s="6"/>
      <c r="H46" s="9"/>
      <c r="I46" s="6"/>
      <c r="J46" s="9"/>
      <c r="K46" s="8"/>
      <c r="L46" s="9"/>
      <c r="M46" s="8"/>
      <c r="N46" s="9"/>
      <c r="O46" s="8"/>
      <c r="P46" s="9"/>
      <c r="Q46" s="8"/>
      <c r="R46" s="9"/>
      <c r="S46" s="8"/>
      <c r="T46" s="6"/>
    </row>
    <row r="47" spans="1:20" ht="12.75" customHeight="1">
      <c r="A47" s="5" t="s">
        <v>24</v>
      </c>
      <c r="B47" s="9"/>
      <c r="C47" s="6"/>
      <c r="D47" s="9"/>
      <c r="E47" s="6"/>
      <c r="F47" s="9"/>
      <c r="G47" s="6"/>
      <c r="H47" s="9"/>
      <c r="I47" s="6"/>
      <c r="J47" s="9"/>
      <c r="K47" s="8"/>
      <c r="L47" s="9"/>
      <c r="M47" s="8"/>
      <c r="N47" s="9"/>
      <c r="O47" s="8"/>
      <c r="P47" s="9"/>
      <c r="Q47" s="8"/>
      <c r="R47" s="9"/>
      <c r="S47" s="8"/>
      <c r="T47" s="6"/>
    </row>
    <row r="48" spans="1:20" ht="12.75" customHeight="1">
      <c r="A48" s="5" t="s">
        <v>22</v>
      </c>
      <c r="B48" s="9">
        <v>936</v>
      </c>
      <c r="C48" s="8">
        <f>SUM(D48-B48)/(B48)</f>
        <v>0.09615384615384616</v>
      </c>
      <c r="D48" s="9">
        <v>1026</v>
      </c>
      <c r="E48" s="8">
        <f>SUM(F48-D48)/(D48)</f>
        <v>0.028265107212475632</v>
      </c>
      <c r="F48" s="9">
        <v>1055</v>
      </c>
      <c r="G48" s="8">
        <f>SUM(H48-F48)/(F48)</f>
        <v>0.025592417061611375</v>
      </c>
      <c r="H48" s="9">
        <v>1082</v>
      </c>
      <c r="I48" s="8">
        <f>SUM(J48-H48)/(H48)</f>
        <v>0.0036968576709796672</v>
      </c>
      <c r="J48" s="9">
        <v>1086</v>
      </c>
      <c r="K48" s="8">
        <f>SUM(L48-J48)/(J48)</f>
        <v>0.014732965009208104</v>
      </c>
      <c r="L48" s="9">
        <v>1102</v>
      </c>
      <c r="M48" s="8">
        <f>SUM(N48-L48)/(L48)</f>
        <v>0.039927404718693285</v>
      </c>
      <c r="N48" s="9">
        <v>1146</v>
      </c>
      <c r="O48" s="8">
        <f>SUM(P48-N48)/(N48)</f>
        <v>0.013089005235602094</v>
      </c>
      <c r="P48" s="9">
        <v>1161</v>
      </c>
      <c r="Q48" s="8">
        <f>SUM(R48-P48)/(P48)</f>
        <v>0.02756244616709733</v>
      </c>
      <c r="R48" s="9">
        <v>1193</v>
      </c>
      <c r="S48" s="8">
        <f>SUM(T48-R48)/(R48)</f>
        <v>-0.054484492875104776</v>
      </c>
      <c r="T48" s="6">
        <v>1128</v>
      </c>
    </row>
    <row r="49" spans="1:20" ht="12.75" customHeight="1">
      <c r="A49" s="6"/>
      <c r="B49" s="9"/>
      <c r="C49" s="6"/>
      <c r="D49" s="9"/>
      <c r="E49" s="6"/>
      <c r="F49" s="9"/>
      <c r="G49" s="6"/>
      <c r="H49" s="9"/>
      <c r="I49" s="6"/>
      <c r="J49" s="9"/>
      <c r="K49" s="8"/>
      <c r="L49" s="9"/>
      <c r="M49" s="8"/>
      <c r="N49" s="9"/>
      <c r="O49" s="8"/>
      <c r="P49" s="9"/>
      <c r="Q49" s="8"/>
      <c r="R49" s="9"/>
      <c r="S49" s="8"/>
      <c r="T49" s="6"/>
    </row>
    <row r="50" spans="1:20" ht="12.75" customHeight="1">
      <c r="A50" s="5" t="s">
        <v>25</v>
      </c>
      <c r="B50" s="9"/>
      <c r="C50" s="6"/>
      <c r="D50" s="9"/>
      <c r="E50" s="6"/>
      <c r="F50" s="9"/>
      <c r="G50" s="6"/>
      <c r="H50" s="9"/>
      <c r="I50" s="6"/>
      <c r="J50" s="9"/>
      <c r="K50" s="8"/>
      <c r="L50" s="9"/>
      <c r="M50" s="8"/>
      <c r="N50" s="9"/>
      <c r="O50" s="8"/>
      <c r="P50" s="9"/>
      <c r="Q50" s="8"/>
      <c r="R50" s="9"/>
      <c r="S50" s="8"/>
      <c r="T50" s="6"/>
    </row>
    <row r="51" spans="1:20" ht="12.75" customHeight="1">
      <c r="A51" s="5" t="s">
        <v>26</v>
      </c>
      <c r="B51" s="9">
        <v>2268</v>
      </c>
      <c r="C51" s="8">
        <f>SUM(D51-B51)/(B51)</f>
        <v>0.10052910052910052</v>
      </c>
      <c r="D51" s="9">
        <v>2496</v>
      </c>
      <c r="E51" s="8">
        <f>SUM(F51-D51)/(D51)</f>
        <v>0.08173076923076923</v>
      </c>
      <c r="F51" s="9">
        <v>2700</v>
      </c>
      <c r="G51" s="8">
        <f>SUM(H51-F51)/(F51)</f>
        <v>0.10037037037037037</v>
      </c>
      <c r="H51" s="9">
        <v>2971</v>
      </c>
      <c r="I51" s="8">
        <f>SUM(J51-H51)/(H51)</f>
        <v>0.08919555705149781</v>
      </c>
      <c r="J51" s="9">
        <v>3236</v>
      </c>
      <c r="K51" s="8">
        <f>SUM(L51-J51)/(J51)</f>
        <v>0.09826946847960445</v>
      </c>
      <c r="L51" s="9">
        <v>3554</v>
      </c>
      <c r="M51" s="8">
        <f>SUM(N51-L51)/(L51)</f>
        <v>0.08666291502532358</v>
      </c>
      <c r="N51" s="9">
        <v>3862</v>
      </c>
      <c r="O51" s="8">
        <f>SUM(P51-N51)/(N51)</f>
        <v>0.09632314862765406</v>
      </c>
      <c r="P51" s="9">
        <v>4234</v>
      </c>
      <c r="Q51" s="8">
        <f>SUM(R51-P51)/(P51)</f>
        <v>0.09163911195087387</v>
      </c>
      <c r="R51" s="9">
        <v>4622</v>
      </c>
      <c r="S51" s="8">
        <f>SUM(T51-R51)/(R51)</f>
        <v>0.07680657723929035</v>
      </c>
      <c r="T51" s="6">
        <v>4977</v>
      </c>
    </row>
    <row r="52" spans="1:20" ht="12.75" customHeight="1">
      <c r="A52" s="5" t="s">
        <v>27</v>
      </c>
      <c r="B52" s="9">
        <v>579</v>
      </c>
      <c r="C52" s="8">
        <f>SUM(D52-B52)/(B52)</f>
        <v>0.07944732297063903</v>
      </c>
      <c r="D52" s="9">
        <v>625</v>
      </c>
      <c r="E52" s="8">
        <f>SUM(F52-D52)/(D52)</f>
        <v>0.0432</v>
      </c>
      <c r="F52" s="9">
        <v>652</v>
      </c>
      <c r="G52" s="8">
        <f>SUM(H52-F52)/(F52)</f>
        <v>0.16104294478527606</v>
      </c>
      <c r="H52" s="9">
        <v>757</v>
      </c>
      <c r="I52" s="8">
        <f>SUM(J52-H52)/(H52)</f>
        <v>-0.005284015852047556</v>
      </c>
      <c r="J52" s="9">
        <v>753</v>
      </c>
      <c r="K52" s="8">
        <f>SUM(L52-J52)/(J52)</f>
        <v>0.0703851261620186</v>
      </c>
      <c r="L52" s="9">
        <v>806</v>
      </c>
      <c r="M52" s="8">
        <f>SUM(N52-L52)/(L52)</f>
        <v>-0.00620347394540943</v>
      </c>
      <c r="N52" s="9">
        <v>801</v>
      </c>
      <c r="O52" s="8">
        <f>SUM(P52-N52)/(N52)</f>
        <v>0.052434456928838954</v>
      </c>
      <c r="P52" s="9">
        <v>843</v>
      </c>
      <c r="Q52" s="8">
        <f>SUM(R52-P52)/(P52)</f>
        <v>0.13404507710557534</v>
      </c>
      <c r="R52" s="9">
        <v>956</v>
      </c>
      <c r="S52" s="8">
        <f>SUM(T52-R52)/(R52)</f>
        <v>0.10251046025104603</v>
      </c>
      <c r="T52" s="6">
        <v>1054</v>
      </c>
    </row>
    <row r="53" spans="1:20" ht="12.75" customHeight="1">
      <c r="A53" s="5"/>
      <c r="B53" s="9"/>
      <c r="C53" s="8"/>
      <c r="D53" s="9"/>
      <c r="E53" s="8"/>
      <c r="F53" s="9"/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8"/>
      <c r="T53" s="6"/>
    </row>
    <row r="54" spans="1:20" ht="12.75" customHeight="1">
      <c r="A54" s="5" t="s">
        <v>47</v>
      </c>
      <c r="B54" s="9"/>
      <c r="C54" s="8"/>
      <c r="D54" s="9"/>
      <c r="E54" s="8"/>
      <c r="F54" s="9"/>
      <c r="G54" s="8"/>
      <c r="H54" s="9"/>
      <c r="I54" s="8"/>
      <c r="J54" s="9"/>
      <c r="K54" s="8"/>
      <c r="L54" s="9"/>
      <c r="M54" s="8"/>
      <c r="N54" s="9"/>
      <c r="O54" s="8"/>
      <c r="P54" s="9">
        <v>305</v>
      </c>
      <c r="Q54" s="8">
        <f>SUM(R54-P54)/(P54)</f>
        <v>0.3180327868852459</v>
      </c>
      <c r="R54" s="9">
        <v>402</v>
      </c>
      <c r="S54" s="8">
        <f>SUM(T54-R54)/(R54)</f>
        <v>0.17661691542288557</v>
      </c>
      <c r="T54" s="6">
        <v>473</v>
      </c>
    </row>
    <row r="55" spans="1:20" ht="12.75" customHeight="1">
      <c r="A55" s="5"/>
      <c r="B55" s="9"/>
      <c r="C55" s="8"/>
      <c r="D55" s="9"/>
      <c r="E55" s="8"/>
      <c r="F55" s="9"/>
      <c r="G55" s="8"/>
      <c r="H55" s="9"/>
      <c r="I55" s="8"/>
      <c r="J55" s="9"/>
      <c r="K55" s="8"/>
      <c r="L55" s="9"/>
      <c r="M55" s="8"/>
      <c r="N55" s="9"/>
      <c r="O55" s="8"/>
      <c r="P55" s="9"/>
      <c r="Q55" s="8"/>
      <c r="R55" s="9"/>
      <c r="S55" s="8"/>
      <c r="T55" s="6"/>
    </row>
    <row r="56" spans="1:20" ht="12.75" customHeight="1">
      <c r="A56" s="13" t="s">
        <v>46</v>
      </c>
      <c r="B56" s="9"/>
      <c r="C56" s="8"/>
      <c r="D56" s="9"/>
      <c r="E56" s="8"/>
      <c r="F56" s="9"/>
      <c r="G56" s="8"/>
      <c r="H56" s="9">
        <v>17</v>
      </c>
      <c r="I56" s="8">
        <f>SUM(J56-H56)/(H56)</f>
        <v>2.9411764705882355</v>
      </c>
      <c r="J56" s="9">
        <v>67</v>
      </c>
      <c r="K56" s="8">
        <f>SUM(L56-J56)/(J56)</f>
        <v>0.07462686567164178</v>
      </c>
      <c r="L56" s="9">
        <v>72</v>
      </c>
      <c r="M56" s="8">
        <f>SUM(N56-L56)/(L56)</f>
        <v>-0.09722222222222222</v>
      </c>
      <c r="N56" s="9">
        <v>65</v>
      </c>
      <c r="O56" s="8">
        <f>SUM(P56-N56)/(N56)</f>
        <v>0.27692307692307694</v>
      </c>
      <c r="P56" s="9">
        <v>83</v>
      </c>
      <c r="Q56" s="8">
        <f>SUM(R56-P56)/(P56)</f>
        <v>0</v>
      </c>
      <c r="R56" s="9">
        <v>83</v>
      </c>
      <c r="S56" s="8"/>
      <c r="T56" s="6"/>
    </row>
    <row r="57" spans="1:20" ht="12.75" customHeight="1">
      <c r="A57" s="6"/>
      <c r="B57" s="9"/>
      <c r="C57" s="6"/>
      <c r="D57" s="9"/>
      <c r="E57" s="6"/>
      <c r="F57" s="9"/>
      <c r="G57" s="6"/>
      <c r="H57" s="9"/>
      <c r="I57" s="6"/>
      <c r="J57" s="9"/>
      <c r="K57" s="8"/>
      <c r="L57" s="9"/>
      <c r="M57" s="8"/>
      <c r="N57" s="9"/>
      <c r="O57" s="8"/>
      <c r="P57" s="9"/>
      <c r="Q57" s="8"/>
      <c r="R57" s="9"/>
      <c r="S57" s="8"/>
      <c r="T57" s="6"/>
    </row>
    <row r="58" spans="1:20" ht="12.75" customHeight="1">
      <c r="A58" s="5" t="s">
        <v>28</v>
      </c>
      <c r="B58" s="9"/>
      <c r="C58" s="6"/>
      <c r="D58" s="9"/>
      <c r="E58" s="6"/>
      <c r="F58" s="9"/>
      <c r="G58" s="6"/>
      <c r="H58" s="9"/>
      <c r="I58" s="6"/>
      <c r="J58" s="9"/>
      <c r="K58" s="8"/>
      <c r="L58" s="9"/>
      <c r="M58" s="8"/>
      <c r="N58" s="9"/>
      <c r="O58" s="8"/>
      <c r="P58" s="9"/>
      <c r="Q58" s="8"/>
      <c r="R58" s="9"/>
      <c r="S58" s="8"/>
      <c r="T58" s="6"/>
    </row>
    <row r="59" spans="1:20" ht="12.75" customHeight="1">
      <c r="A59" s="5" t="s">
        <v>29</v>
      </c>
      <c r="B59" s="9">
        <v>457</v>
      </c>
      <c r="C59" s="8">
        <f>SUM(D59-B59)/(B59)</f>
        <v>0.0262582056892779</v>
      </c>
      <c r="D59" s="9">
        <v>469</v>
      </c>
      <c r="E59" s="8">
        <f>SUM(F59-D59)/(D59)</f>
        <v>0.06823027718550106</v>
      </c>
      <c r="F59" s="9">
        <v>501</v>
      </c>
      <c r="G59" s="8">
        <f>SUM(H59-F59)/(F59)</f>
        <v>-0.00998003992015968</v>
      </c>
      <c r="H59" s="9">
        <v>496</v>
      </c>
      <c r="I59" s="8">
        <f>SUM(J59-H59)/(H59)</f>
        <v>0.07459677419354839</v>
      </c>
      <c r="J59" s="9">
        <v>533</v>
      </c>
      <c r="K59" s="8">
        <f>SUM(L59-J59)/(J59)</f>
        <v>0.05065666041275797</v>
      </c>
      <c r="L59" s="9">
        <v>560</v>
      </c>
      <c r="M59" s="8">
        <f>SUM(N59-L59)/(L59)</f>
        <v>0.023214285714285715</v>
      </c>
      <c r="N59" s="9">
        <v>573</v>
      </c>
      <c r="O59" s="8">
        <f>SUM(P59-N59)/(N59)</f>
        <v>0.04537521815008726</v>
      </c>
      <c r="P59" s="9">
        <v>599</v>
      </c>
      <c r="Q59" s="8">
        <f>SUM(R59-P59)/(P59)</f>
        <v>0.041736227045075125</v>
      </c>
      <c r="R59" s="9">
        <v>624</v>
      </c>
      <c r="S59" s="8">
        <f>SUM(T59-R59)/(R59)</f>
        <v>0.003205128205128205</v>
      </c>
      <c r="T59" s="6">
        <v>626</v>
      </c>
    </row>
    <row r="60" spans="1:20" ht="12.75" customHeight="1">
      <c r="A60" s="5" t="s">
        <v>30</v>
      </c>
      <c r="B60" s="9">
        <v>268</v>
      </c>
      <c r="C60" s="8">
        <f>SUM(D60-B60)/(B60)</f>
        <v>0.033582089552238806</v>
      </c>
      <c r="D60" s="9">
        <v>277</v>
      </c>
      <c r="E60" s="8">
        <f>SUM(F60-D60)/(D60)</f>
        <v>0.09386281588447654</v>
      </c>
      <c r="F60" s="9">
        <v>303</v>
      </c>
      <c r="G60" s="8">
        <f>SUM(H60-F60)/(F60)</f>
        <v>0.0429042904290429</v>
      </c>
      <c r="H60" s="9">
        <v>316</v>
      </c>
      <c r="I60" s="8">
        <f>SUM(J60-H60)/(H60)</f>
        <v>0.18037974683544303</v>
      </c>
      <c r="J60" s="9">
        <v>373</v>
      </c>
      <c r="K60" s="8">
        <f>SUM(L60-J60)/(J60)</f>
        <v>0.013404825737265416</v>
      </c>
      <c r="L60" s="9">
        <v>378</v>
      </c>
      <c r="M60" s="8">
        <f>SUM(N60-L60)/(L60)</f>
        <v>0.09788359788359788</v>
      </c>
      <c r="N60" s="9">
        <v>415</v>
      </c>
      <c r="O60" s="8">
        <f>SUM(P60-N60)/(N60)</f>
        <v>-0.014457831325301205</v>
      </c>
      <c r="P60" s="9">
        <v>409</v>
      </c>
      <c r="Q60" s="8">
        <f>SUM(R60-P60)/(P60)</f>
        <v>0.09046454767726161</v>
      </c>
      <c r="R60" s="9">
        <v>446</v>
      </c>
      <c r="S60" s="8">
        <f>SUM(T60-R60)/(R60)</f>
        <v>0.011210762331838564</v>
      </c>
      <c r="T60" s="6">
        <v>451</v>
      </c>
    </row>
    <row r="61" spans="1:20" ht="12.75" customHeight="1">
      <c r="A61" s="6"/>
      <c r="B61" s="9"/>
      <c r="C61" s="6"/>
      <c r="D61" s="9"/>
      <c r="E61" s="6"/>
      <c r="F61" s="9"/>
      <c r="G61" s="6"/>
      <c r="H61" s="9"/>
      <c r="I61" s="6"/>
      <c r="J61" s="9"/>
      <c r="K61" s="8"/>
      <c r="L61" s="9"/>
      <c r="M61" s="8"/>
      <c r="N61" s="9"/>
      <c r="O61" s="8"/>
      <c r="P61" s="9"/>
      <c r="Q61" s="8"/>
      <c r="R61" s="9"/>
      <c r="S61" s="8"/>
      <c r="T61" s="6"/>
    </row>
    <row r="62" spans="1:20" ht="12.75" customHeight="1">
      <c r="A62" s="5" t="s">
        <v>31</v>
      </c>
      <c r="B62" s="9"/>
      <c r="C62" s="6"/>
      <c r="D62" s="9"/>
      <c r="E62" s="6"/>
      <c r="F62" s="9"/>
      <c r="G62" s="6"/>
      <c r="H62" s="9"/>
      <c r="I62" s="6"/>
      <c r="J62" s="9"/>
      <c r="K62" s="8"/>
      <c r="L62" s="9"/>
      <c r="M62" s="8"/>
      <c r="N62" s="9"/>
      <c r="O62" s="8"/>
      <c r="P62" s="9"/>
      <c r="Q62" s="8"/>
      <c r="R62" s="9"/>
      <c r="S62" s="8"/>
      <c r="T62" s="6"/>
    </row>
    <row r="63" spans="1:20" ht="12.75" customHeight="1">
      <c r="A63" s="5" t="s">
        <v>32</v>
      </c>
      <c r="B63" s="9">
        <v>686</v>
      </c>
      <c r="C63" s="8">
        <f>SUM(D63-B63)/(B63)</f>
        <v>0.12536443148688048</v>
      </c>
      <c r="D63" s="9">
        <v>772</v>
      </c>
      <c r="E63" s="8">
        <f>SUM(F63-D63)/(D63)</f>
        <v>0.10492227979274611</v>
      </c>
      <c r="F63" s="9">
        <v>853</v>
      </c>
      <c r="G63" s="8">
        <f>SUM(H63-F63)/(F63)</f>
        <v>0.10550996483001172</v>
      </c>
      <c r="H63" s="9">
        <v>943</v>
      </c>
      <c r="I63" s="8">
        <f>SUM(J63-H63)/(H63)</f>
        <v>0.1261930010604454</v>
      </c>
      <c r="J63" s="9">
        <v>1062</v>
      </c>
      <c r="K63" s="8">
        <f>SUM(L63-J63)/(J63)</f>
        <v>0.1271186440677966</v>
      </c>
      <c r="L63" s="9">
        <v>1197</v>
      </c>
      <c r="M63" s="8">
        <f>SUM(N63-L63)/(L63)</f>
        <v>0.09523809523809523</v>
      </c>
      <c r="N63" s="9">
        <v>1311</v>
      </c>
      <c r="O63" s="8">
        <f>SUM(P63-N63)/(N63)</f>
        <v>0.08848207475209764</v>
      </c>
      <c r="P63" s="9">
        <v>1427</v>
      </c>
      <c r="Q63" s="8">
        <f>SUM(R63-P63)/(P63)</f>
        <v>0.0861948142957253</v>
      </c>
      <c r="R63" s="9">
        <v>1550</v>
      </c>
      <c r="S63" s="8">
        <f>SUM(T63-R63)/(R63)</f>
        <v>0.043225806451612905</v>
      </c>
      <c r="T63" s="6">
        <v>1617</v>
      </c>
    </row>
    <row r="64" spans="1:20" ht="12.75" customHeight="1">
      <c r="A64" s="6"/>
      <c r="B64" s="9"/>
      <c r="C64" s="6"/>
      <c r="D64" s="9"/>
      <c r="E64" s="6"/>
      <c r="F64" s="9"/>
      <c r="G64" s="6"/>
      <c r="H64" s="9"/>
      <c r="I64" s="6"/>
      <c r="J64" s="9"/>
      <c r="K64" s="8"/>
      <c r="L64" s="9"/>
      <c r="M64" s="8"/>
      <c r="N64" s="9"/>
      <c r="O64" s="8"/>
      <c r="P64" s="9"/>
      <c r="Q64" s="8"/>
      <c r="R64" s="9"/>
      <c r="S64" s="8"/>
      <c r="T64" s="6"/>
    </row>
    <row r="65" spans="1:20" ht="12.75" customHeight="1">
      <c r="A65" s="5" t="s">
        <v>33</v>
      </c>
      <c r="B65" s="9"/>
      <c r="C65" s="6"/>
      <c r="D65" s="9"/>
      <c r="E65" s="6"/>
      <c r="F65" s="9"/>
      <c r="G65" s="6"/>
      <c r="H65" s="9"/>
      <c r="I65" s="6"/>
      <c r="J65" s="9"/>
      <c r="K65" s="8"/>
      <c r="L65" s="9"/>
      <c r="M65" s="8"/>
      <c r="N65" s="9"/>
      <c r="O65" s="8"/>
      <c r="P65" s="9"/>
      <c r="Q65" s="8"/>
      <c r="R65" s="9"/>
      <c r="S65" s="8"/>
      <c r="T65" s="6"/>
    </row>
    <row r="66" spans="1:20" ht="12.75" customHeight="1">
      <c r="A66" s="5" t="s">
        <v>34</v>
      </c>
      <c r="B66" s="9">
        <v>1820</v>
      </c>
      <c r="C66" s="8">
        <f>SUM(D66-B66)/(B66)</f>
        <v>0.0978021978021978</v>
      </c>
      <c r="D66" s="9">
        <v>1998</v>
      </c>
      <c r="E66" s="8">
        <f>SUM(F66-D66)/(D66)</f>
        <v>0.07107107107107107</v>
      </c>
      <c r="F66" s="9">
        <v>2140</v>
      </c>
      <c r="G66" s="8">
        <f>SUM(H66-F66)/(F66)</f>
        <v>0.07663551401869159</v>
      </c>
      <c r="H66" s="9">
        <v>2304</v>
      </c>
      <c r="I66" s="8">
        <f>SUM(J66-H66)/(H66)</f>
        <v>0.08940972222222222</v>
      </c>
      <c r="J66" s="9">
        <v>2510</v>
      </c>
      <c r="K66" s="8">
        <f>SUM(L66-J66)/(J66)</f>
        <v>0.08087649402390439</v>
      </c>
      <c r="L66" s="9">
        <v>2713</v>
      </c>
      <c r="M66" s="8">
        <f>SUM(N66-L66)/(L66)</f>
        <v>0.0792480648728345</v>
      </c>
      <c r="N66" s="9">
        <v>2928</v>
      </c>
      <c r="O66" s="8">
        <f>SUM(P66-N66)/(N66)</f>
        <v>0.06796448087431695</v>
      </c>
      <c r="P66" s="9">
        <v>3127</v>
      </c>
      <c r="Q66" s="8">
        <f>SUM(R66-P66)/(P66)</f>
        <v>0.07771026543012471</v>
      </c>
      <c r="R66" s="9">
        <v>3370</v>
      </c>
      <c r="S66" s="8">
        <f>SUM(T66-R66)/(R66)</f>
        <v>0.0486646884272997</v>
      </c>
      <c r="T66" s="6">
        <v>3534</v>
      </c>
    </row>
    <row r="67" spans="1:20" ht="12.75" customHeight="1">
      <c r="A67" s="5" t="s">
        <v>35</v>
      </c>
      <c r="B67" s="9">
        <v>1297</v>
      </c>
      <c r="C67" s="8">
        <f>SUM(D67-B67)/(B67)</f>
        <v>0.04934464148033924</v>
      </c>
      <c r="D67" s="9">
        <v>1361</v>
      </c>
      <c r="E67" s="8">
        <f>SUM(F67-D67)/(D67)</f>
        <v>0.0852314474650992</v>
      </c>
      <c r="F67" s="9">
        <v>1477</v>
      </c>
      <c r="G67" s="8">
        <f>SUM(H67-F67)/(F67)</f>
        <v>0.052132701421800945</v>
      </c>
      <c r="H67" s="9">
        <v>1554</v>
      </c>
      <c r="I67" s="8">
        <f>SUM(J67-H67)/(H67)</f>
        <v>0.07593307593307594</v>
      </c>
      <c r="J67" s="9">
        <v>1672</v>
      </c>
      <c r="K67" s="8">
        <f>SUM(L67-J67)/(J67)</f>
        <v>0.07236842105263158</v>
      </c>
      <c r="L67" s="9">
        <v>1793</v>
      </c>
      <c r="M67" s="8">
        <f>SUM(N67-L67)/(L67)</f>
        <v>0.0758505298382599</v>
      </c>
      <c r="N67" s="9">
        <v>1929</v>
      </c>
      <c r="O67" s="8">
        <f>SUM(P67-N67)/(N67)</f>
        <v>0.07153965785381027</v>
      </c>
      <c r="P67" s="9">
        <v>2067</v>
      </c>
      <c r="Q67" s="8">
        <f>SUM(R67-P67)/(P67)</f>
        <v>0.05757135945815191</v>
      </c>
      <c r="R67" s="9">
        <v>2186</v>
      </c>
      <c r="S67" s="8">
        <f>SUM(T67-R67)/(R67)</f>
        <v>0.07090576395242452</v>
      </c>
      <c r="T67" s="6">
        <v>2341</v>
      </c>
    </row>
    <row r="68" spans="1:20" ht="12.75" customHeight="1">
      <c r="A68" s="6"/>
      <c r="B68" s="9"/>
      <c r="C68" s="6"/>
      <c r="D68" s="9"/>
      <c r="E68" s="6"/>
      <c r="F68" s="9"/>
      <c r="G68" s="6"/>
      <c r="H68" s="9"/>
      <c r="I68" s="6"/>
      <c r="J68" s="9"/>
      <c r="K68" s="8"/>
      <c r="L68" s="9"/>
      <c r="M68" s="8"/>
      <c r="N68" s="9"/>
      <c r="O68" s="8"/>
      <c r="P68" s="9"/>
      <c r="Q68" s="8"/>
      <c r="R68" s="9"/>
      <c r="S68" s="8"/>
      <c r="T68" s="6"/>
    </row>
    <row r="69" spans="1:20" ht="12.75" customHeight="1">
      <c r="A69" s="5" t="s">
        <v>36</v>
      </c>
      <c r="B69" s="9">
        <v>835</v>
      </c>
      <c r="C69" s="8">
        <f>SUM(D69-B69)/(B69)</f>
        <v>0.19161676646706588</v>
      </c>
      <c r="D69" s="9">
        <v>995</v>
      </c>
      <c r="E69" s="8">
        <f>SUM(F69-D69)/(D69)</f>
        <v>0.135678391959799</v>
      </c>
      <c r="F69" s="9">
        <v>1130</v>
      </c>
      <c r="G69" s="8">
        <f>SUM(H69-F69)/(F69)</f>
        <v>0.1672566371681416</v>
      </c>
      <c r="H69" s="9">
        <v>1319</v>
      </c>
      <c r="I69" s="8">
        <f>SUM(J69-H69)/(H69)</f>
        <v>0.1243366186504928</v>
      </c>
      <c r="J69" s="9">
        <v>1483</v>
      </c>
      <c r="K69" s="8">
        <f>SUM(L69-J69)/(J69)</f>
        <v>0.15037086985839515</v>
      </c>
      <c r="L69" s="9">
        <v>1706</v>
      </c>
      <c r="M69" s="8">
        <f>SUM(N69-L69)/(L69)</f>
        <v>0.13012895662368112</v>
      </c>
      <c r="N69" s="9">
        <v>1928</v>
      </c>
      <c r="O69" s="8">
        <f>SUM(P69-N69)/(N69)</f>
        <v>0.1628630705394191</v>
      </c>
      <c r="P69" s="9">
        <v>2242</v>
      </c>
      <c r="Q69" s="8">
        <f>SUM(R69-P69)/(P69)</f>
        <v>0.08028545941123996</v>
      </c>
      <c r="R69" s="9">
        <v>2422</v>
      </c>
      <c r="S69" s="8">
        <f>SUM(T69-R69)/(R69)</f>
        <v>0.16019818331957061</v>
      </c>
      <c r="T69" s="6">
        <v>2810</v>
      </c>
    </row>
    <row r="70" spans="1:20" ht="12.75" customHeight="1">
      <c r="A70" s="6"/>
      <c r="B70" s="9"/>
      <c r="C70" s="6"/>
      <c r="D70" s="9"/>
      <c r="E70" s="6"/>
      <c r="F70" s="9"/>
      <c r="G70" s="6"/>
      <c r="H70" s="9"/>
      <c r="I70" s="6"/>
      <c r="J70" s="9"/>
      <c r="K70" s="8"/>
      <c r="L70" s="9"/>
      <c r="M70" s="8"/>
      <c r="N70" s="9"/>
      <c r="O70" s="8"/>
      <c r="P70" s="9"/>
      <c r="Q70" s="8"/>
      <c r="R70" s="9"/>
      <c r="S70" s="8"/>
      <c r="T70" s="6"/>
    </row>
    <row r="71" spans="1:20" ht="12.75" customHeight="1">
      <c r="A71" s="5" t="s">
        <v>37</v>
      </c>
      <c r="B71" s="9"/>
      <c r="C71" s="6"/>
      <c r="D71" s="9"/>
      <c r="E71" s="6"/>
      <c r="F71" s="9"/>
      <c r="G71" s="6"/>
      <c r="H71" s="9"/>
      <c r="I71" s="6"/>
      <c r="J71" s="9"/>
      <c r="K71" s="8"/>
      <c r="L71" s="9"/>
      <c r="M71" s="8"/>
      <c r="N71" s="9"/>
      <c r="O71" s="8"/>
      <c r="P71" s="9"/>
      <c r="Q71" s="8"/>
      <c r="R71" s="9"/>
      <c r="S71" s="8"/>
      <c r="T71" s="6"/>
    </row>
    <row r="72" spans="1:20" ht="12.75" customHeight="1">
      <c r="A72" s="5" t="s">
        <v>22</v>
      </c>
      <c r="B72" s="9">
        <v>3491</v>
      </c>
      <c r="C72" s="8">
        <f>SUM(D72-B72)/(B72)</f>
        <v>0.052420509882555144</v>
      </c>
      <c r="D72" s="9">
        <v>3674</v>
      </c>
      <c r="E72" s="8">
        <f>SUM(F72-D72)/(D72)</f>
        <v>0.06341861731083288</v>
      </c>
      <c r="F72" s="9">
        <v>3907</v>
      </c>
      <c r="G72" s="8">
        <f>SUM(H72-F72)/(F72)</f>
        <v>0.06603532121832609</v>
      </c>
      <c r="H72" s="9">
        <v>4165</v>
      </c>
      <c r="I72" s="8">
        <f>SUM(J72-H72)/(H72)</f>
        <v>0.060984393757503</v>
      </c>
      <c r="J72" s="9">
        <v>4419</v>
      </c>
      <c r="K72" s="8">
        <f>SUM(L72-J72)/(J72)</f>
        <v>0.060647205250056575</v>
      </c>
      <c r="L72" s="9">
        <v>4687</v>
      </c>
      <c r="M72" s="8">
        <f>SUM(N72-L72)/(L72)</f>
        <v>0.05312566673778536</v>
      </c>
      <c r="N72" s="9">
        <v>4936</v>
      </c>
      <c r="O72" s="8">
        <f>SUM(P72-N72)/(N72)</f>
        <v>0.03829011345218801</v>
      </c>
      <c r="P72" s="9">
        <v>5125</v>
      </c>
      <c r="Q72" s="8">
        <f>SUM(R72-P72)/(P72)</f>
        <v>0.044097560975609754</v>
      </c>
      <c r="R72" s="9">
        <v>5351</v>
      </c>
      <c r="S72" s="8">
        <f>SUM(T72-R72)/(R72)</f>
        <v>0.0360680246682863</v>
      </c>
      <c r="T72" s="6">
        <v>5544</v>
      </c>
    </row>
    <row r="73" spans="1:20" ht="12.75" customHeight="1">
      <c r="A73" s="5" t="s">
        <v>23</v>
      </c>
      <c r="B73" s="9">
        <v>568</v>
      </c>
      <c r="C73" s="8">
        <f>SUM(D73-B73)/(B73)</f>
        <v>0.16549295774647887</v>
      </c>
      <c r="D73" s="9">
        <v>662</v>
      </c>
      <c r="E73" s="8">
        <f>SUM(F73-D73)/(D73)</f>
        <v>0.1148036253776435</v>
      </c>
      <c r="F73" s="9">
        <v>738</v>
      </c>
      <c r="G73" s="8">
        <f>SUM(H73-F73)/(F73)</f>
        <v>0.02981029810298103</v>
      </c>
      <c r="H73" s="9">
        <v>760</v>
      </c>
      <c r="I73" s="8">
        <f>SUM(J73-H73)/(H73)</f>
        <v>0.11842105263157894</v>
      </c>
      <c r="J73" s="9">
        <v>850</v>
      </c>
      <c r="K73" s="8">
        <f>SUM(L73-J73)/(J73)</f>
        <v>0.11294117647058824</v>
      </c>
      <c r="L73" s="9">
        <v>946</v>
      </c>
      <c r="M73" s="8">
        <f>SUM(N73-L73)/(L73)</f>
        <v>0.040169133192389</v>
      </c>
      <c r="N73" s="9">
        <v>984</v>
      </c>
      <c r="O73" s="8">
        <f>SUM(P73-N73)/(N73)</f>
        <v>0.14634146341463414</v>
      </c>
      <c r="P73" s="9">
        <v>1128</v>
      </c>
      <c r="Q73" s="8">
        <f>SUM(R73-P73)/(P73)</f>
        <v>0.012411347517730497</v>
      </c>
      <c r="R73" s="9">
        <v>1142</v>
      </c>
      <c r="S73" s="8">
        <f>SUM(T73-R73)/(R73)</f>
        <v>-0.021891418563922942</v>
      </c>
      <c r="T73" s="6">
        <v>1117</v>
      </c>
    </row>
    <row r="74" spans="1:20" ht="12.75" customHeight="1">
      <c r="A74" s="5"/>
      <c r="B74" s="9"/>
      <c r="C74" s="8"/>
      <c r="D74" s="9"/>
      <c r="E74" s="8"/>
      <c r="F74" s="9"/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8"/>
      <c r="T74" s="6"/>
    </row>
    <row r="75" spans="1:20" ht="12.75" customHeight="1">
      <c r="A75" s="5" t="s">
        <v>38</v>
      </c>
      <c r="B75" s="9"/>
      <c r="C75" s="8"/>
      <c r="D75" s="9"/>
      <c r="E75" s="8"/>
      <c r="F75" s="9"/>
      <c r="G75" s="8"/>
      <c r="H75" s="9">
        <v>752</v>
      </c>
      <c r="I75" s="8">
        <f>SUM(J75-H75)/(H75)</f>
        <v>0.7273936170212766</v>
      </c>
      <c r="J75" s="9">
        <v>1299</v>
      </c>
      <c r="K75" s="8">
        <f>SUM(L75-J75)/(J75)</f>
        <v>0.38183217859892227</v>
      </c>
      <c r="L75" s="9">
        <v>1795</v>
      </c>
      <c r="M75" s="8">
        <f>SUM(N75-L75)/(L75)</f>
        <v>0.249025069637883</v>
      </c>
      <c r="N75" s="9">
        <v>2242</v>
      </c>
      <c r="O75" s="8">
        <f>SUM(P75-N75)/(N75)</f>
        <v>0.18599464763603926</v>
      </c>
      <c r="P75" s="9">
        <v>2659</v>
      </c>
      <c r="Q75" s="8">
        <f>SUM(R75-P75)/(P75)</f>
        <v>0.14667168108311396</v>
      </c>
      <c r="R75" s="9">
        <v>3049</v>
      </c>
      <c r="S75" s="8">
        <f>SUM(T75-R75)/(R75)</f>
        <v>0.10068875040997048</v>
      </c>
      <c r="T75" s="6">
        <v>3356</v>
      </c>
    </row>
    <row r="76" spans="1:20" ht="12.75" customHeight="1">
      <c r="A76" s="6"/>
      <c r="B76" s="9"/>
      <c r="C76" s="6"/>
      <c r="D76" s="9"/>
      <c r="E76" s="6"/>
      <c r="F76" s="9"/>
      <c r="G76" s="6"/>
      <c r="H76" s="9"/>
      <c r="I76" s="6"/>
      <c r="J76" s="9"/>
      <c r="K76" s="8"/>
      <c r="L76" s="9"/>
      <c r="M76" s="8"/>
      <c r="N76" s="9"/>
      <c r="O76" s="8"/>
      <c r="P76" s="9"/>
      <c r="Q76" s="8"/>
      <c r="R76" s="9"/>
      <c r="S76" s="8"/>
      <c r="T76" s="6"/>
    </row>
    <row r="77" spans="1:20" ht="12.75" customHeight="1">
      <c r="A77" s="5" t="s">
        <v>39</v>
      </c>
      <c r="B77" s="9">
        <v>6249</v>
      </c>
      <c r="C77" s="8">
        <f>SUM(D77-B77)/(B77)</f>
        <v>0.034725556088974235</v>
      </c>
      <c r="D77" s="9">
        <v>6466</v>
      </c>
      <c r="E77" s="8">
        <f>SUM(F77-D77)/(D77)</f>
        <v>0.05567584287039901</v>
      </c>
      <c r="F77" s="9">
        <v>6826</v>
      </c>
      <c r="G77" s="8">
        <f>SUM(H77-F77)/(F77)</f>
        <v>0.0375036624670378</v>
      </c>
      <c r="H77" s="9">
        <v>7082</v>
      </c>
      <c r="I77" s="8">
        <f>SUM(J77-H77)/(H77)</f>
        <v>0.04702061564529794</v>
      </c>
      <c r="J77" s="9">
        <v>7415</v>
      </c>
      <c r="K77" s="8">
        <f>SUM(L77-J77)/(J77)</f>
        <v>0.05407956844234659</v>
      </c>
      <c r="L77" s="9">
        <v>7816</v>
      </c>
      <c r="M77" s="8">
        <f>SUM(N77-L77)/(L77)</f>
        <v>0.04708290685772774</v>
      </c>
      <c r="N77" s="9">
        <v>8184</v>
      </c>
      <c r="O77" s="8">
        <f>SUM(P77-N77)/(N77)</f>
        <v>0.04288856304985337</v>
      </c>
      <c r="P77" s="9">
        <v>8535</v>
      </c>
      <c r="Q77" s="8">
        <f>SUM(R77-P77)/(P77)</f>
        <v>0.04288224956063269</v>
      </c>
      <c r="R77" s="9">
        <v>8901</v>
      </c>
      <c r="S77" s="8">
        <f>SUM(T77-R77)/(R77)</f>
        <v>0.033816425120772944</v>
      </c>
      <c r="T77" s="6">
        <v>9202</v>
      </c>
    </row>
    <row r="78" spans="1:20" ht="12.75" customHeight="1">
      <c r="A78" s="5"/>
      <c r="B78" s="9"/>
      <c r="C78" s="8"/>
      <c r="D78" s="9"/>
      <c r="E78" s="8"/>
      <c r="F78" s="9"/>
      <c r="G78" s="8"/>
      <c r="H78" s="9"/>
      <c r="I78" s="8"/>
      <c r="J78" s="9"/>
      <c r="K78" s="8"/>
      <c r="L78" s="9"/>
      <c r="M78" s="8"/>
      <c r="N78" s="9"/>
      <c r="O78" s="8"/>
      <c r="P78" s="9"/>
      <c r="Q78" s="8"/>
      <c r="R78" s="9"/>
      <c r="S78" s="8"/>
      <c r="T78" s="6"/>
    </row>
    <row r="79" spans="1:20" ht="12.75" customHeight="1">
      <c r="A79" s="5" t="s">
        <v>49</v>
      </c>
      <c r="B79" s="9"/>
      <c r="C79" s="8"/>
      <c r="D79" s="9"/>
      <c r="E79" s="8"/>
      <c r="F79" s="9"/>
      <c r="G79" s="8"/>
      <c r="H79" s="9"/>
      <c r="I79" s="8"/>
      <c r="J79" s="9"/>
      <c r="K79" s="8"/>
      <c r="L79" s="9"/>
      <c r="M79" s="8"/>
      <c r="N79" s="9"/>
      <c r="O79" s="8"/>
      <c r="P79" s="9"/>
      <c r="Q79" s="8"/>
      <c r="R79" s="9">
        <v>998</v>
      </c>
      <c r="S79" s="8">
        <f>SUM(T79-R79)/(R79)</f>
        <v>0.47695390781563124</v>
      </c>
      <c r="T79" s="6">
        <v>1474</v>
      </c>
    </row>
    <row r="80" spans="1:20" ht="12.75" customHeight="1">
      <c r="A80" s="6"/>
      <c r="B80" s="9"/>
      <c r="C80" s="6"/>
      <c r="D80" s="9"/>
      <c r="E80" s="6"/>
      <c r="F80" s="9"/>
      <c r="G80" s="6"/>
      <c r="H80" s="9"/>
      <c r="I80" s="6"/>
      <c r="J80" s="9"/>
      <c r="K80" s="8"/>
      <c r="L80" s="9"/>
      <c r="M80" s="8"/>
      <c r="N80" s="9"/>
      <c r="O80" s="8"/>
      <c r="P80" s="9"/>
      <c r="Q80" s="8"/>
      <c r="R80" s="9"/>
      <c r="S80" s="8"/>
      <c r="T80" s="6"/>
    </row>
    <row r="81" spans="1:20" ht="12.75" customHeight="1">
      <c r="A81" s="5" t="s">
        <v>40</v>
      </c>
      <c r="B81" s="7">
        <f>SUM(B14:B77)</f>
        <v>59715</v>
      </c>
      <c r="C81" s="8">
        <f>SUM(D81-B81)/(B81)</f>
        <v>0.06443942058109353</v>
      </c>
      <c r="D81" s="7">
        <f>SUM(D14:D77)</f>
        <v>63563</v>
      </c>
      <c r="E81" s="8">
        <f>SUM(F81-D81)/(D81)</f>
        <v>0.05575570693642528</v>
      </c>
      <c r="F81" s="7">
        <f>SUM(F14:F77)</f>
        <v>67107</v>
      </c>
      <c r="G81" s="8">
        <f>SUM(H81-F81)/(F81)</f>
        <v>0.06684846588284382</v>
      </c>
      <c r="H81" s="7">
        <f>SUM(H14:H77)</f>
        <v>71593</v>
      </c>
      <c r="I81" s="8">
        <f>SUM(J81-H81)/(H81)</f>
        <v>0.07161314653667258</v>
      </c>
      <c r="J81" s="7">
        <f>SUM(J14:J77)</f>
        <v>76720</v>
      </c>
      <c r="K81" s="8">
        <f>SUM(L81-J81)/(J81)</f>
        <v>0.0869786235662148</v>
      </c>
      <c r="L81" s="7">
        <f>SUM(L14:L77)</f>
        <v>83393</v>
      </c>
      <c r="M81" s="8">
        <f>SUM(N81-L81)/(L81)</f>
        <v>0.06177976568776756</v>
      </c>
      <c r="N81" s="7">
        <f>SUM(N14:N77)</f>
        <v>88545</v>
      </c>
      <c r="O81" s="8">
        <f>SUM(P81-N81)/(N81)</f>
        <v>0.06736687559997741</v>
      </c>
      <c r="P81" s="7">
        <f>SUM(P14:P77)</f>
        <v>94510</v>
      </c>
      <c r="Q81" s="8">
        <f>SUM(R81-P81)/(P81)</f>
        <v>0.06622579621204105</v>
      </c>
      <c r="R81" s="7">
        <f>SUM(R14:R77)</f>
        <v>100769</v>
      </c>
      <c r="S81" s="8">
        <f>SUM(T81-R81)/(R81)</f>
        <v>0.041679484762178844</v>
      </c>
      <c r="T81" s="7">
        <f>SUM(T14:T77)</f>
        <v>104969</v>
      </c>
    </row>
    <row r="82" spans="1:20" ht="12.75" customHeight="1">
      <c r="A82" s="6"/>
      <c r="B82" s="9"/>
      <c r="C82" s="6"/>
      <c r="D82" s="9"/>
      <c r="E82" s="6"/>
      <c r="F82" s="9"/>
      <c r="G82" s="6"/>
      <c r="H82" s="9"/>
      <c r="I82" s="6"/>
      <c r="J82" s="9"/>
      <c r="K82" s="8"/>
      <c r="L82" s="9"/>
      <c r="M82" s="8"/>
      <c r="N82" s="9"/>
      <c r="O82" s="8"/>
      <c r="P82" s="9"/>
      <c r="Q82" s="8"/>
      <c r="R82" s="9"/>
      <c r="S82" s="8"/>
      <c r="T82" s="6"/>
    </row>
    <row r="83" spans="1:20" ht="12.75" customHeight="1">
      <c r="A83" s="5" t="s">
        <v>41</v>
      </c>
      <c r="B83" s="9">
        <v>10863</v>
      </c>
      <c r="C83" s="8">
        <f>SUM(D83-B83)/(B83)</f>
        <v>0.03783485225075946</v>
      </c>
      <c r="D83" s="9">
        <v>11274</v>
      </c>
      <c r="E83" s="8">
        <f>SUM(F83-D83)/(D83)</f>
        <v>0.038850452368281004</v>
      </c>
      <c r="F83" s="9">
        <v>11712</v>
      </c>
      <c r="G83" s="8">
        <f>SUM(H83-F83)/(F83)</f>
        <v>0.02646857923497268</v>
      </c>
      <c r="H83" s="9">
        <v>12022</v>
      </c>
      <c r="I83" s="8">
        <f>SUM(J83-H83)/(H83)</f>
        <v>0.03859590750291133</v>
      </c>
      <c r="J83" s="9">
        <v>12486</v>
      </c>
      <c r="K83" s="8">
        <f>SUM(L83-J83)/(J83)</f>
        <v>0.03203588018580811</v>
      </c>
      <c r="L83" s="9">
        <v>12886</v>
      </c>
      <c r="M83" s="8">
        <f>SUM(N83-L83)/(L83)</f>
        <v>0.028480521496197425</v>
      </c>
      <c r="N83" s="9">
        <v>13253</v>
      </c>
      <c r="O83" s="8">
        <f>SUM(P83-N83)/(N83)</f>
        <v>0.03221912019920018</v>
      </c>
      <c r="P83" s="9">
        <v>13680</v>
      </c>
      <c r="Q83" s="8">
        <f>SUM(R83-P83)/(P83)</f>
        <v>0.034868421052631576</v>
      </c>
      <c r="R83" s="9">
        <v>14157</v>
      </c>
      <c r="S83" s="8">
        <f>SUM(T83-R83)/(R83)</f>
        <v>0.01384474111746839</v>
      </c>
      <c r="T83" s="9">
        <v>14353</v>
      </c>
    </row>
    <row r="84" spans="1:20" ht="12.75" customHeight="1">
      <c r="A84" s="6"/>
      <c r="B84" s="6"/>
      <c r="C84" s="6"/>
      <c r="D84" s="6"/>
      <c r="E84" s="6"/>
      <c r="F84" s="6"/>
      <c r="G84" s="6"/>
      <c r="H84" s="6"/>
      <c r="I84" s="6"/>
      <c r="J84" s="9"/>
      <c r="K84" s="8"/>
      <c r="L84" s="6"/>
      <c r="M84" s="8"/>
      <c r="O84" s="8"/>
      <c r="Q84" s="8"/>
      <c r="R84" s="6"/>
      <c r="S84" s="8"/>
      <c r="T84" s="6"/>
    </row>
    <row r="85" spans="1:20" ht="12.75" customHeight="1">
      <c r="A85" s="5" t="s">
        <v>42</v>
      </c>
      <c r="B85" s="10">
        <f>SUM(B81/B83)</f>
        <v>5.497100248550124</v>
      </c>
      <c r="C85" s="8">
        <f>SUM(D85-B85)/(B85)</f>
        <v>0.025634683854214992</v>
      </c>
      <c r="D85" s="10">
        <f>SUM(D81/D83)</f>
        <v>5.638016675536633</v>
      </c>
      <c r="E85" s="8">
        <f>SUM(F85-D85)/(D85)</f>
        <v>0.016273039617593816</v>
      </c>
      <c r="F85" s="10">
        <f>SUM(F81/F83)</f>
        <v>5.729764344262295</v>
      </c>
      <c r="G85" s="8">
        <f>SUM(H85-F85)/(F85)</f>
        <v>0.039338648512715506</v>
      </c>
      <c r="H85" s="10">
        <f>SUM(H81/H83)</f>
        <v>5.95516552986192</v>
      </c>
      <c r="I85" s="8">
        <f>SUM(J85-H85)/(H85)</f>
        <v>0.03179026490980924</v>
      </c>
      <c r="J85" s="10">
        <f>SUM(J81/J83)</f>
        <v>6.144481819637995</v>
      </c>
      <c r="K85" s="8">
        <f>SUM(L85-J85)/(J85)</f>
        <v>0.05297732012513028</v>
      </c>
      <c r="L85" s="17">
        <v>6.47</v>
      </c>
      <c r="M85" s="8">
        <f>SUM(N85-L85)/(L85)</f>
        <v>0.032631963064325</v>
      </c>
      <c r="N85" s="17">
        <f>SUM(N81/N83)</f>
        <v>6.6811288010261825</v>
      </c>
      <c r="O85" s="8">
        <f>SUM(P85-N85)/(N85)</f>
        <v>0.03405067268468578</v>
      </c>
      <c r="P85" s="17">
        <f>SUM(P81/P83)</f>
        <v>6.908625730994152</v>
      </c>
      <c r="Q85" s="8">
        <f>SUM(R85-P85)/(P85)</f>
        <v>0.03030083295759847</v>
      </c>
      <c r="R85" s="17">
        <f>SUM(R81/R83)</f>
        <v>7.1179628452355725</v>
      </c>
      <c r="S85" s="8">
        <f>SUM(T85-R85)/(R85)</f>
        <v>0.027454641244211327</v>
      </c>
      <c r="T85" s="17">
        <f>SUM(T81/T83)</f>
        <v>7.313383961541141</v>
      </c>
    </row>
    <row r="86" spans="1:20" ht="12.75" customHeight="1">
      <c r="A86" s="5" t="s">
        <v>43</v>
      </c>
      <c r="B86" s="10">
        <f>SUM(701108/B81)</f>
        <v>11.740902620782048</v>
      </c>
      <c r="C86" s="8">
        <f>SUM(D86-B86)/(B86)</f>
        <v>0.05282821095635367</v>
      </c>
      <c r="D86" s="10">
        <f>SUM(785712/D81)</f>
        <v>12.361153501250728</v>
      </c>
      <c r="E86" s="8">
        <f>SUM(F86-D86)/(D86)</f>
        <v>0.016760383352027276</v>
      </c>
      <c r="F86" s="10">
        <f>SUM(843423/F81)</f>
        <v>12.568331172604944</v>
      </c>
      <c r="G86" s="8">
        <f>SUM(H86-F86)/(F86)</f>
        <v>0.02422355694465448</v>
      </c>
      <c r="H86" s="10">
        <f>SUM(921601/H81)</f>
        <v>12.872780858463816</v>
      </c>
      <c r="I86" s="8">
        <f>SUM(J86-H86)/(H86)</f>
        <v>0.029422093933649272</v>
      </c>
      <c r="J86" s="10">
        <f>SUM(1016657/J81)</f>
        <v>13.25152502606882</v>
      </c>
      <c r="K86" s="8">
        <f>SUM(L86-J86)/(J86)</f>
        <v>0.039880313616096695</v>
      </c>
      <c r="L86" s="17">
        <v>13.78</v>
      </c>
      <c r="M86" s="8">
        <f>SUM(N86-L86)/(L86)</f>
        <v>0.04275449389382513</v>
      </c>
      <c r="N86" s="17">
        <f>SUM(1272317/N81)</f>
        <v>14.36915692585691</v>
      </c>
      <c r="O86" s="8">
        <f>SUM(P86-N86)/(N86)</f>
        <v>0.04149983399703788</v>
      </c>
      <c r="P86" s="17">
        <f>SUM(1414387/P81)</f>
        <v>14.965474552957359</v>
      </c>
      <c r="Q86" s="8">
        <f>SUM(R86-P86)/(P86)</f>
        <v>0.05136420639616959</v>
      </c>
      <c r="R86" s="17">
        <f>SUM(1585516/R81)</f>
        <v>15.734164276712084</v>
      </c>
      <c r="S86" s="8">
        <f>SUM(T86-R86)/(R86)</f>
        <v>-0.040011813011460486</v>
      </c>
      <c r="T86" s="17">
        <f>SUM(1585516/T81)</f>
        <v>15.104611837780679</v>
      </c>
    </row>
    <row r="87" spans="1:20" ht="12.75" customHeight="1">
      <c r="A87" s="5" t="s">
        <v>44</v>
      </c>
      <c r="B87" s="10">
        <f>SUM(701108/B83)</f>
        <v>64.5409187149038</v>
      </c>
      <c r="C87" s="8">
        <f>SUM(D87-B87)/(B87)</f>
        <v>0.07981712929701855</v>
      </c>
      <c r="D87" s="10">
        <f>SUM(785712/D83)</f>
        <v>69.69238956891964</v>
      </c>
      <c r="E87" s="8">
        <f>SUM(F87-D87)/(D87)</f>
        <v>0.03330616535191466</v>
      </c>
      <c r="F87" s="10">
        <f>SUM(843423/F83)</f>
        <v>72.01357581967213</v>
      </c>
      <c r="G87" s="8">
        <f>SUM(H87-F87)/(F87)</f>
        <v>0.06451512744974358</v>
      </c>
      <c r="H87" s="10">
        <f>SUM(921601/H83)</f>
        <v>76.65954084179005</v>
      </c>
      <c r="I87" s="8">
        <f>SUM(J87-H87)/(H87)</f>
        <v>0.06214769500381067</v>
      </c>
      <c r="J87" s="10">
        <f>SUM(1016657/J83)</f>
        <v>81.42375460515778</v>
      </c>
      <c r="K87" s="8">
        <f>SUM(L87-J87)/(J87)</f>
        <v>0.0956262141508885</v>
      </c>
      <c r="L87" s="17">
        <v>89.21</v>
      </c>
      <c r="M87" s="8">
        <f>SUM(N87-L87)/(L87)</f>
        <v>0.07613707189561081</v>
      </c>
      <c r="N87" s="17">
        <f>SUM(1272317/N83)</f>
        <v>96.00218818380743</v>
      </c>
      <c r="O87" s="8">
        <f>SUM(P87-N87)/(N87)</f>
        <v>0.07696360394562565</v>
      </c>
      <c r="P87" s="17">
        <f>SUM(1414387/P83)</f>
        <v>103.39086257309941</v>
      </c>
      <c r="Q87" s="8">
        <f>SUM(R87-P87)/(P87)</f>
        <v>0.08322141759177795</v>
      </c>
      <c r="R87" s="17">
        <f>SUM(1585516/R83)</f>
        <v>111.99519672246944</v>
      </c>
      <c r="S87" s="8">
        <f>SUM(T87-R87)/(R87)</f>
        <v>-0.013655681739009242</v>
      </c>
      <c r="T87" s="17">
        <f>SUM(1585516/T83)</f>
        <v>110.46582595972967</v>
      </c>
    </row>
    <row r="88" spans="1:13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 customHeight="1">
      <c r="A90" s="5" t="s">
        <v>54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2" ht="12.75" customHeight="1">
      <c r="A91" s="5" t="s">
        <v>45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6" ht="12.7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P92" s="13"/>
    </row>
    <row r="93" spans="1:13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 customHeight="1">
      <c r="A94"/>
      <c r="B94" s="6"/>
      <c r="C94" s="6"/>
      <c r="D94" s="6"/>
      <c r="E94" s="6"/>
      <c r="F94" s="6"/>
      <c r="G94" s="6"/>
      <c r="H94" s="6"/>
      <c r="I94" s="6"/>
      <c r="J94"/>
      <c r="K94"/>
      <c r="L94" s="13"/>
      <c r="M94"/>
    </row>
    <row r="95" ht="12.75" customHeight="1"/>
    <row r="96" ht="12.75" customHeight="1">
      <c r="J96"/>
    </row>
    <row r="97" ht="12.75" customHeight="1"/>
    <row r="98" ht="12.75" customHeight="1"/>
    <row r="99" ht="12.75" customHeight="1"/>
    <row r="100" ht="12.75" customHeight="1"/>
    <row r="101" ht="12.75" customHeight="1"/>
  </sheetData>
  <printOptions horizontalCentered="1"/>
  <pageMargins left="0" right="0" top="0.94488188976378" bottom="0.0393700787401575" header="0.236220472440945" footer="0.511811023622047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2003-08-19T13:35:52Z</cp:lastPrinted>
  <dcterms:created xsi:type="dcterms:W3CDTF">1999-08-04T19:48:29Z</dcterms:created>
  <dcterms:modified xsi:type="dcterms:W3CDTF">2003-08-19T13:35:53Z</dcterms:modified>
  <cp:category/>
  <cp:version/>
  <cp:contentType/>
  <cp:contentStatus/>
</cp:coreProperties>
</file>