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'A'!#REF!</definedName>
    <definedName name="_xlnm.Print_Area" localSheetId="0">'A'!$A$1:$V$46,'A'!$A$48:$V$104</definedName>
    <definedName name="TitleRegion1.a2.v46.1">'A'!$A$2</definedName>
    <definedName name="TitleRegion2.a49.v104.1">'A'!$A$49</definedName>
  </definedNames>
  <calcPr fullCalcOnLoad="1"/>
</workbook>
</file>

<file path=xl/sharedStrings.xml><?xml version="1.0" encoding="utf-8"?>
<sst xmlns="http://schemas.openxmlformats.org/spreadsheetml/2006/main" count="124" uniqueCount="60">
  <si>
    <t xml:space="preserve">   SUBJECT 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</si>
  <si>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</si>
  <si>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</si>
  <si>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</si>
  <si>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</si>
  <si>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</si>
  <si>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</si>
  <si>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</si>
  <si>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</si>
  <si>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</si>
  <si>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</si>
  <si>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</si>
  <si>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</si>
  <si>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</si>
  <si>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</si>
  <si>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</si>
  <si>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</si>
  <si>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</si>
  <si>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</si>
  <si>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</si>
  <si>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</si>
  <si>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</si>
  <si>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</si>
  <si>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</si>
  <si>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</si>
  <si>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</si>
  <si>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</si>
  <si>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</si>
  <si>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</si>
  <si>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</si>
  <si>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</si>
  <si>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</si>
  <si>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</si>
  <si>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</si>
  <si>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</si>
  <si>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</si>
  <si>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</si>
  <si>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</si>
  <si>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</si>
  <si>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</si>
  <si>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</si>
  <si>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</si>
  <si>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Art History</t>
  </si>
  <si>
    <t>Human Geography</t>
  </si>
  <si>
    <t>World History</t>
  </si>
  <si>
    <t>% of Total</t>
  </si>
  <si>
    <t>Computer Science (Total)</t>
  </si>
  <si>
    <t>Music Theory</t>
  </si>
  <si>
    <t>Italian Language</t>
  </si>
  <si>
    <t xml:space="preserve">Chinese Language </t>
  </si>
  <si>
    <t xml:space="preserve">Japanese Language </t>
  </si>
  <si>
    <t xml:space="preserve">   Latin-Literature</t>
  </si>
  <si>
    <t>Studio-2-D Design</t>
  </si>
  <si>
    <t>Studio-3-D Design</t>
  </si>
  <si>
    <t xml:space="preserve">  *Latin</t>
  </si>
  <si>
    <t>AP EXAM VOLUME CHANGES (2004-2014)</t>
  </si>
  <si>
    <t xml:space="preserve">AP EXAM VOLUME CHANGES CONTINUED (2004-2014) </t>
  </si>
  <si>
    <t>%
Change</t>
  </si>
  <si>
    <t>end of worksheet</t>
  </si>
  <si>
    <t>Subject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</si>
</sst>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9" fontId="8" fillId="33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>
      <alignment/>
    </xf>
    <xf numFmtId="173" fontId="8" fillId="34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8" fillId="33" borderId="0" xfId="0" applyNumberFormat="1" applyFont="1" applyFill="1" applyBorder="1" applyAlignment="1" applyProtection="1">
      <alignment/>
      <protection/>
    </xf>
    <xf numFmtId="173" fontId="8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174" fontId="8" fillId="0" borderId="0" xfId="0" applyFont="1" applyAlignment="1">
      <alignment horizontal="center" wrapText="1"/>
    </xf>
    <xf numFmtId="174" fontId="8" fillId="34" borderId="0" xfId="0" applyFont="1" applyFill="1" applyAlignment="1">
      <alignment horizontal="left" indent="2"/>
    </xf>
    <xf numFmtId="174" fontId="8" fillId="33" borderId="0" xfId="0" applyFont="1" applyFill="1" applyAlignment="1">
      <alignment horizontal="left" indent="2"/>
    </xf>
    <xf numFmtId="174" fontId="8" fillId="33" borderId="0" xfId="0" applyFont="1" applyFill="1" applyAlignment="1" quotePrefix="1">
      <alignment horizontal="left" indent="2"/>
    </xf>
    <xf numFmtId="174" fontId="8" fillId="34" borderId="0" xfId="0" applyFont="1" applyFill="1" applyAlignment="1" quotePrefix="1">
      <alignment horizontal="left" indent="2"/>
    </xf>
    <xf numFmtId="174" fontId="7" fillId="0" borderId="0" xfId="0" applyFont="1" applyAlignment="1">
      <alignment horizontal="left" indent="2"/>
    </xf>
    <xf numFmtId="174" fontId="0" fillId="0" borderId="0" xfId="0" applyAlignment="1">
      <alignment horizontal="left" indent="2"/>
    </xf>
    <xf numFmtId="174" fontId="45" fillId="34" borderId="0" xfId="0" applyFont="1" applyFill="1" applyAlignment="1">
      <alignment horizontal="left" indent="2"/>
    </xf>
    <xf numFmtId="174" fontId="45" fillId="33" borderId="0" xfId="0" applyFont="1" applyFill="1" applyAlignment="1">
      <alignment horizontal="left" indent="2"/>
    </xf>
    <xf numFmtId="174" fontId="6" fillId="0" borderId="0" xfId="0" applyFont="1" applyAlignment="1">
      <alignment horizontal="center" vertical="center"/>
    </xf>
    <xf numFmtId="174" fontId="6" fillId="0" borderId="0" xfId="0" applyFont="1" applyAlignment="1">
      <alignment horizontal="center" vertical="top"/>
    </xf>
    <xf numFmtId="174" fontId="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6"/>
  <sheetViews>
    <sheetView showGridLines="0" tabSelected="1" zoomScale="90" zoomScaleNormal="90" zoomScalePageLayoutView="60" workbookViewId="0" topLeftCell="A1">
      <selection activeCell="A1" sqref="A1:V1"/>
    </sheetView>
  </sheetViews>
  <sheetFormatPr defaultColWidth="0" defaultRowHeight="8.25" zeroHeight="1"/>
  <cols>
    <col min="1" max="1" width="36.5" style="24" customWidth="1"/>
    <col min="2" max="2" width="14.75" style="2" customWidth="1"/>
    <col min="3" max="3" width="14.5" style="1" customWidth="1"/>
    <col min="4" max="4" width="14.75" style="1" customWidth="1"/>
    <col min="5" max="5" width="14.5" style="1" customWidth="1"/>
    <col min="6" max="6" width="14.75" style="1" customWidth="1"/>
    <col min="7" max="7" width="14.5" style="1" customWidth="1"/>
    <col min="8" max="8" width="14.75" style="1" customWidth="1"/>
    <col min="9" max="9" width="14.5" style="1" customWidth="1"/>
    <col min="10" max="10" width="14.75" style="1" customWidth="1"/>
    <col min="11" max="11" width="14.5" style="1" customWidth="1"/>
    <col min="12" max="12" width="14.75" style="1" customWidth="1"/>
    <col min="13" max="13" width="14.5" style="1" customWidth="1"/>
    <col min="14" max="14" width="14.75" style="10" customWidth="1"/>
    <col min="15" max="15" width="14.5" style="10" customWidth="1"/>
    <col min="16" max="16" width="14.75" style="10" customWidth="1"/>
    <col min="17" max="17" width="14.5" style="11" customWidth="1"/>
    <col min="18" max="18" width="14.75" style="10" customWidth="1"/>
    <col min="19" max="19" width="14.5" style="11" customWidth="1"/>
    <col min="20" max="20" width="14.75" style="10" customWidth="1"/>
    <col min="21" max="21" width="14.5" style="11" customWidth="1"/>
    <col min="22" max="22" width="14.75" style="10" customWidth="1"/>
    <col min="23" max="16384" width="0" style="0" hidden="1" customWidth="1"/>
  </cols>
  <sheetData>
    <row r="1" spans="1:22" ht="89.2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3" customFormat="1" ht="30" customHeight="1">
      <c r="A2" s="19" t="s">
        <v>0</v>
      </c>
      <c r="B2" s="4">
        <v>2004</v>
      </c>
      <c r="C2" s="18" t="s">
        <v>57</v>
      </c>
      <c r="D2" s="4">
        <v>2005</v>
      </c>
      <c r="E2" s="18" t="s">
        <v>57</v>
      </c>
      <c r="F2" s="4">
        <v>2006</v>
      </c>
      <c r="G2" s="18" t="s">
        <v>57</v>
      </c>
      <c r="H2" s="4">
        <v>2007</v>
      </c>
      <c r="I2" s="18" t="s">
        <v>57</v>
      </c>
      <c r="J2" s="4">
        <v>2008</v>
      </c>
      <c r="K2" s="18" t="s">
        <v>57</v>
      </c>
      <c r="L2" s="4">
        <v>2009</v>
      </c>
      <c r="M2" s="18" t="s">
        <v>57</v>
      </c>
      <c r="N2" s="12">
        <v>2010</v>
      </c>
      <c r="O2" s="18" t="s">
        <v>57</v>
      </c>
      <c r="P2" s="12">
        <v>2011</v>
      </c>
      <c r="Q2" s="18" t="s">
        <v>57</v>
      </c>
      <c r="R2" s="12">
        <v>2012</v>
      </c>
      <c r="S2" s="18" t="s">
        <v>57</v>
      </c>
      <c r="T2" s="12">
        <v>2013</v>
      </c>
      <c r="U2" s="18" t="s">
        <v>57</v>
      </c>
      <c r="V2" s="12">
        <v>2014</v>
      </c>
    </row>
    <row r="3" spans="1:22" s="3" customFormat="1" ht="30" customHeight="1">
      <c r="A3" s="20" t="s">
        <v>1</v>
      </c>
      <c r="B3" s="6">
        <f>B5+B7+B9+B11</f>
        <v>35522</v>
      </c>
      <c r="C3" s="5">
        <f>((D3-B3)/B3)</f>
        <v>0.15531220088958955</v>
      </c>
      <c r="D3" s="6">
        <f>D5+D7+D9+D11</f>
        <v>41039</v>
      </c>
      <c r="E3" s="5">
        <f>((F3-D3)/D3)</f>
        <v>0.08138599868417846</v>
      </c>
      <c r="F3" s="6">
        <f>F5+F7+F9+F11</f>
        <v>44379</v>
      </c>
      <c r="G3" s="5">
        <f>((H3-F3)/F3)</f>
        <v>0.08438675950336871</v>
      </c>
      <c r="H3" s="6">
        <f>H5+H7+H9+H11</f>
        <v>48124</v>
      </c>
      <c r="I3" s="5">
        <f>((J3-H3)/H3)</f>
        <v>0.09059928517995179</v>
      </c>
      <c r="J3" s="6">
        <f>SUM(J5,J7,J9,J11)</f>
        <v>52484</v>
      </c>
      <c r="K3" s="5">
        <f>((L3-J3)/J3)</f>
        <v>0.05472143891471687</v>
      </c>
      <c r="L3" s="6">
        <f>SUM(L5,L7,L9,L11)</f>
        <v>55356</v>
      </c>
      <c r="M3" s="5">
        <f>((N3-L3)/L3)</f>
        <v>0.0938470987788135</v>
      </c>
      <c r="N3" s="14">
        <f>SUM(N5,N7,N9,N11)</f>
        <v>60551</v>
      </c>
      <c r="O3" s="15">
        <f>((P3-N3)/N3)</f>
        <v>0.05279846740763984</v>
      </c>
      <c r="P3" s="14">
        <f>P5+P7+P9+P11</f>
        <v>63748</v>
      </c>
      <c r="Q3" s="15">
        <f>((R3-P3)/P3)</f>
        <v>0.03954633870866537</v>
      </c>
      <c r="R3" s="14">
        <f>R5+R7+R9+R11</f>
        <v>66269</v>
      </c>
      <c r="S3" s="15">
        <f>((T3-R3)/R3)</f>
        <v>0.03238316558270081</v>
      </c>
      <c r="T3" s="14">
        <f>T5+T7+T9+T11</f>
        <v>68415</v>
      </c>
      <c r="U3" s="15">
        <f>((V3-T3)/T3)</f>
        <v>0.040824380618285465</v>
      </c>
      <c r="V3" s="14">
        <v>71208</v>
      </c>
    </row>
    <row r="4" spans="1:22" s="3" customFormat="1" ht="15" customHeight="1">
      <c r="A4" s="19" t="s">
        <v>2</v>
      </c>
      <c r="B4" s="7">
        <f>(B3/$B$104)</f>
        <v>0.018816910958432437</v>
      </c>
      <c r="C4" s="4"/>
      <c r="D4" s="7">
        <f>(D3/$D$104)</f>
        <v>0.019488527654296248</v>
      </c>
      <c r="E4" s="4"/>
      <c r="F4" s="7">
        <f>(F3/$F$104)</f>
        <v>0.019189997799024566</v>
      </c>
      <c r="G4" s="4"/>
      <c r="H4" s="7">
        <f>(H3/$H$104)</f>
        <v>0.018995583459742935</v>
      </c>
      <c r="I4" s="4"/>
      <c r="J4" s="7">
        <f>(J3/$J$104)</f>
        <v>0.01917962904425267</v>
      </c>
      <c r="K4" s="4"/>
      <c r="L4" s="7">
        <f>(L3/$L$104)</f>
        <v>0.018893290588270228</v>
      </c>
      <c r="M4" s="4"/>
      <c r="N4" s="16">
        <f>(N3/$N$104)</f>
        <v>0.01884430751036731</v>
      </c>
      <c r="O4" s="12"/>
      <c r="P4" s="16">
        <f>(P3/$P$104)</f>
        <v>0.0184454951070885</v>
      </c>
      <c r="Q4" s="13"/>
      <c r="R4" s="16">
        <f>(R3/$R$104)</f>
        <v>0.017918255075766405</v>
      </c>
      <c r="S4" s="13"/>
      <c r="T4" s="16">
        <f>(T3/$T$104)</f>
        <v>0.01737259084330007</v>
      </c>
      <c r="U4" s="13"/>
      <c r="V4" s="16">
        <f>(V3/$V$104)</f>
        <v>0.017050907523586036</v>
      </c>
    </row>
    <row r="5" spans="1:22" s="3" customFormat="1" ht="15" customHeight="1">
      <c r="A5" s="20" t="s">
        <v>42</v>
      </c>
      <c r="B5" s="6">
        <v>13753</v>
      </c>
      <c r="C5" s="5">
        <f>((D5-B5)/B5)</f>
        <v>0.22046099032938268</v>
      </c>
      <c r="D5" s="6">
        <v>16785</v>
      </c>
      <c r="E5" s="5">
        <f>((F5-D5)/D5)</f>
        <v>0.07101578790586834</v>
      </c>
      <c r="F5" s="6">
        <v>17977</v>
      </c>
      <c r="G5" s="5">
        <f>((H5-F5)/F5)</f>
        <v>0.04778327863380987</v>
      </c>
      <c r="H5" s="6">
        <v>18836</v>
      </c>
      <c r="I5" s="5">
        <f>((J5-H5)/H5)</f>
        <v>0.08398810787853048</v>
      </c>
      <c r="J5" s="6">
        <v>20418</v>
      </c>
      <c r="K5" s="5">
        <f>((L5-J5)/J5)</f>
        <v>0.009844255069056715</v>
      </c>
      <c r="L5" s="6">
        <v>20619</v>
      </c>
      <c r="M5" s="5">
        <f>((N5-L5)/L5)</f>
        <v>0.04966293224695669</v>
      </c>
      <c r="N5" s="14">
        <v>21643</v>
      </c>
      <c r="O5" s="15">
        <f>((P5-N5)/N5)</f>
        <v>0.030864482742688167</v>
      </c>
      <c r="P5" s="14">
        <v>22311</v>
      </c>
      <c r="Q5" s="15">
        <f>((R5-P5)/P5)</f>
        <v>0.015194298776388329</v>
      </c>
      <c r="R5" s="14">
        <v>22650</v>
      </c>
      <c r="S5" s="15">
        <f>((T5-R5)/R5)</f>
        <v>0.0032229580573951435</v>
      </c>
      <c r="T5" s="14">
        <v>22723</v>
      </c>
      <c r="U5" s="15">
        <f>((V5-T5)/T5)</f>
        <v>0.021564054042159927</v>
      </c>
      <c r="V5" s="14">
        <v>23213</v>
      </c>
    </row>
    <row r="6" spans="1:22" s="3" customFormat="1" ht="15" customHeight="1">
      <c r="A6" s="19" t="s">
        <v>3</v>
      </c>
      <c r="B6" s="7">
        <f>(B5/$B$104)</f>
        <v>0.007285315478050822</v>
      </c>
      <c r="C6" s="4"/>
      <c r="D6" s="7">
        <f>(D5/$D$104)</f>
        <v>0.007970831079640403</v>
      </c>
      <c r="E6" s="4"/>
      <c r="F6" s="7">
        <f>(F5/$F$104)</f>
        <v>0.007773464711531684</v>
      </c>
      <c r="G6" s="4"/>
      <c r="H6" s="7">
        <f>(H5/$H$104)</f>
        <v>0.007434976519984164</v>
      </c>
      <c r="I6" s="4"/>
      <c r="J6" s="7">
        <f>(J5/$J$104)</f>
        <v>0.007461505712703892</v>
      </c>
      <c r="K6" s="4"/>
      <c r="L6" s="7">
        <f>(L5/$L$104)</f>
        <v>0.007037371895359921</v>
      </c>
      <c r="M6" s="4"/>
      <c r="N6" s="16">
        <f>(N5/$N$104)</f>
        <v>0.006735600525951342</v>
      </c>
      <c r="O6" s="12"/>
      <c r="P6" s="16">
        <f>(P5/$P$104)</f>
        <v>0.006455691807339078</v>
      </c>
      <c r="Q6" s="13"/>
      <c r="R6" s="16">
        <f>(R5/$R$104)</f>
        <v>0.0061242583631276925</v>
      </c>
      <c r="S6" s="13"/>
      <c r="T6" s="16">
        <f>(T5/$T$104)</f>
        <v>0.0057700413905182706</v>
      </c>
      <c r="U6" s="13"/>
      <c r="V6" s="16">
        <f>(V5/$V$104)</f>
        <v>0.005558402375365165</v>
      </c>
    </row>
    <row r="7" spans="1:22" s="3" customFormat="1" ht="15" customHeight="1">
      <c r="A7" s="21" t="s">
        <v>4</v>
      </c>
      <c r="B7" s="6">
        <v>11707</v>
      </c>
      <c r="C7" s="5">
        <f>((D7-B7)/B7)</f>
        <v>0.048432561715213124</v>
      </c>
      <c r="D7" s="6">
        <v>12274</v>
      </c>
      <c r="E7" s="5">
        <f>((F7-D7)/D7)</f>
        <v>0.024930747922437674</v>
      </c>
      <c r="F7" s="6">
        <v>12580</v>
      </c>
      <c r="G7" s="5">
        <f>((H7-F7)/F7)</f>
        <v>0.07774244833068363</v>
      </c>
      <c r="H7" s="6">
        <v>13558</v>
      </c>
      <c r="I7" s="5">
        <f>((J7-H7)/H7)</f>
        <v>0.041451541525298716</v>
      </c>
      <c r="J7" s="6">
        <v>14120</v>
      </c>
      <c r="K7" s="5">
        <f>((L7-J7)/J7)</f>
        <v>0.03321529745042493</v>
      </c>
      <c r="L7" s="6">
        <v>14589</v>
      </c>
      <c r="M7" s="5">
        <f>((N7-L7)/L7)</f>
        <v>0.030022619782027554</v>
      </c>
      <c r="N7" s="14">
        <v>15027</v>
      </c>
      <c r="O7" s="15">
        <f>((P7-N7)/N7)</f>
        <v>0.08245158714314234</v>
      </c>
      <c r="P7" s="14">
        <v>16266</v>
      </c>
      <c r="Q7" s="15">
        <f>((R7-P7)/P7)</f>
        <v>-0.004795278495020288</v>
      </c>
      <c r="R7" s="14">
        <v>16188</v>
      </c>
      <c r="S7" s="15">
        <f>((T7-R7)/R7)</f>
        <v>0.025265628860884605</v>
      </c>
      <c r="T7" s="14">
        <v>16597</v>
      </c>
      <c r="U7" s="15">
        <f>((V7-T7)/T7)</f>
        <v>0.019943363258420197</v>
      </c>
      <c r="V7" s="14">
        <v>16928</v>
      </c>
    </row>
    <row r="8" spans="1:22" s="3" customFormat="1" ht="15" customHeight="1">
      <c r="A8" s="22" t="s">
        <v>5</v>
      </c>
      <c r="B8" s="7">
        <f>(B7/$B$104)</f>
        <v>0.006201497004402019</v>
      </c>
      <c r="C8" s="4"/>
      <c r="D8" s="7">
        <f>(D7/$D$104)</f>
        <v>0.005828655387042378</v>
      </c>
      <c r="E8" s="4"/>
      <c r="F8" s="7">
        <f>(F7/$F$104)</f>
        <v>0.005439738892533158</v>
      </c>
      <c r="G8" s="4"/>
      <c r="H8" s="7">
        <f>(H7/$H$104)</f>
        <v>0.00535163578562037</v>
      </c>
      <c r="I8" s="4"/>
      <c r="J8" s="7">
        <f>(J7/$J$104)</f>
        <v>0.0051599794624046895</v>
      </c>
      <c r="K8" s="4"/>
      <c r="L8" s="7">
        <f>(L7/$L$104)</f>
        <v>0.004979301546214942</v>
      </c>
      <c r="M8" s="4"/>
      <c r="N8" s="16">
        <f>(N7/$N$104)</f>
        <v>0.00467660994794949</v>
      </c>
      <c r="O8" s="12"/>
      <c r="P8" s="16">
        <f>(P7/$P$104)</f>
        <v>0.0047065699851274005</v>
      </c>
      <c r="Q8" s="13"/>
      <c r="R8" s="16">
        <f>(R7/$R$104)</f>
        <v>0.004377019619528084</v>
      </c>
      <c r="S8" s="13"/>
      <c r="T8" s="16">
        <f>(T7/$T$104)</f>
        <v>0.004214468906325385</v>
      </c>
      <c r="U8" s="13"/>
      <c r="V8" s="16">
        <f>(V7/$V$104)</f>
        <v>0.004053445716201331</v>
      </c>
    </row>
    <row r="9" spans="1:22" s="3" customFormat="1" ht="15" customHeight="1">
      <c r="A9" s="19" t="s">
        <v>52</v>
      </c>
      <c r="B9" s="6">
        <v>8355</v>
      </c>
      <c r="C9" s="5">
        <f>((D9-B9)/B9)</f>
        <v>0.2101735487731897</v>
      </c>
      <c r="D9" s="6">
        <v>10111</v>
      </c>
      <c r="E9" s="5">
        <f>((F9-D9)/D9)</f>
        <v>0.16734249826921174</v>
      </c>
      <c r="F9" s="6">
        <v>11803</v>
      </c>
      <c r="G9" s="5">
        <f>((H9-F9)/F9)</f>
        <v>0.13615182580699822</v>
      </c>
      <c r="H9" s="6">
        <v>13410</v>
      </c>
      <c r="I9" s="5">
        <f>((J9-H9)/H9)</f>
        <v>0.15421327367636092</v>
      </c>
      <c r="J9" s="6">
        <v>15478</v>
      </c>
      <c r="K9" s="5">
        <f>((L9-J9)/J9)</f>
        <v>0.12333634836542189</v>
      </c>
      <c r="L9" s="6">
        <v>17387</v>
      </c>
      <c r="M9" s="5">
        <f>((N9-L9)/L9)</f>
        <v>0.19048714556852822</v>
      </c>
      <c r="N9" s="14">
        <v>20699</v>
      </c>
      <c r="O9" s="15">
        <f>((P9-N9)/N9)</f>
        <v>0.051500072467268954</v>
      </c>
      <c r="P9" s="14">
        <v>21765</v>
      </c>
      <c r="Q9" s="15">
        <f>((R9-P9)/P9)</f>
        <v>0.08389616356535723</v>
      </c>
      <c r="R9" s="14">
        <v>23591</v>
      </c>
      <c r="S9" s="15">
        <f>((T9-R9)/R9)</f>
        <v>0.056674155398245094</v>
      </c>
      <c r="T9" s="14">
        <v>24928</v>
      </c>
      <c r="U9" s="15">
        <f>((V9-T9)/T9)</f>
        <v>0.07553754813863928</v>
      </c>
      <c r="V9" s="14">
        <v>26811</v>
      </c>
    </row>
    <row r="10" spans="1:22" s="3" customFormat="1" ht="15" customHeight="1">
      <c r="A10" s="19" t="s">
        <v>45</v>
      </c>
      <c r="B10" s="7">
        <f>(B9/$B$104)</f>
        <v>0.004425856963507207</v>
      </c>
      <c r="C10" s="4"/>
      <c r="D10" s="7">
        <f>(D9/$D$104)</f>
        <v>0.004801493776958244</v>
      </c>
      <c r="E10" s="4"/>
      <c r="F10" s="7">
        <f>(F9/$F$104)</f>
        <v>0.005103755019759052</v>
      </c>
      <c r="G10" s="4"/>
      <c r="H10" s="7">
        <f>(H9/$H$104)</f>
        <v>0.0052932169851872815</v>
      </c>
      <c r="I10" s="4"/>
      <c r="J10" s="7">
        <f>(J9/$J$104)</f>
        <v>0.005656243776140211</v>
      </c>
      <c r="K10" s="4"/>
      <c r="L10" s="7">
        <f>(L9/$L$104)</f>
        <v>0.005934273492634122</v>
      </c>
      <c r="M10" s="4"/>
      <c r="N10" s="16">
        <f>(N9/$N$104)</f>
        <v>0.006441814687735842</v>
      </c>
      <c r="O10" s="12"/>
      <c r="P10" s="16">
        <f>(P9/$P$104)</f>
        <v>0.006297706610494152</v>
      </c>
      <c r="Q10" s="13"/>
      <c r="R10" s="16">
        <f>(R9/$R$104)</f>
        <v>0.006378692231547258</v>
      </c>
      <c r="S10" s="13"/>
      <c r="T10" s="16">
        <f>(T9/$T$104)</f>
        <v>0.006329956070186131</v>
      </c>
      <c r="U10" s="13"/>
      <c r="V10" s="16">
        <f>(V9/$V$104)</f>
        <v>0.006419951151764762</v>
      </c>
    </row>
    <row r="11" spans="1:22" s="3" customFormat="1" ht="15" customHeight="1">
      <c r="A11" s="19" t="s">
        <v>53</v>
      </c>
      <c r="B11" s="6">
        <v>1707</v>
      </c>
      <c r="C11" s="5">
        <f>((D11-B11)/B11)</f>
        <v>0.09490333919156414</v>
      </c>
      <c r="D11" s="6">
        <v>1869</v>
      </c>
      <c r="E11" s="5">
        <f>((F11-D11)/D11)</f>
        <v>0.08025682182985554</v>
      </c>
      <c r="F11" s="6">
        <v>2019</v>
      </c>
      <c r="G11" s="5">
        <f>((H11-F11)/F11)</f>
        <v>0.1490837048043586</v>
      </c>
      <c r="H11" s="6">
        <v>2320</v>
      </c>
      <c r="I11" s="5">
        <f>((J11-H11)/H11)</f>
        <v>0.06379310344827586</v>
      </c>
      <c r="J11" s="6">
        <v>2468</v>
      </c>
      <c r="K11" s="5">
        <f>((L11-J11)/J11)</f>
        <v>0.11871961102106969</v>
      </c>
      <c r="L11" s="6">
        <v>2761</v>
      </c>
      <c r="M11" s="5">
        <f>((N11-L11)/L11)</f>
        <v>0.15248098515030786</v>
      </c>
      <c r="N11" s="14">
        <v>3182</v>
      </c>
      <c r="O11" s="15">
        <f>((P11-N11)/N11)</f>
        <v>0.07039597737272156</v>
      </c>
      <c r="P11" s="14">
        <v>3406</v>
      </c>
      <c r="Q11" s="15">
        <f>((R11-P11)/P11)</f>
        <v>0.12742219612448621</v>
      </c>
      <c r="R11" s="14">
        <v>3840</v>
      </c>
      <c r="S11" s="15">
        <f>((T11-R11)/R11)</f>
        <v>0.08515625</v>
      </c>
      <c r="T11" s="14">
        <v>4167</v>
      </c>
      <c r="U11" s="15">
        <f>((V11-T11)/T11)</f>
        <v>0.021358291336693064</v>
      </c>
      <c r="V11" s="14">
        <v>4256</v>
      </c>
    </row>
    <row r="12" spans="1:22" s="3" customFormat="1" ht="15" customHeight="1">
      <c r="A12" s="19" t="s">
        <v>45</v>
      </c>
      <c r="B12" s="7">
        <f>(B11/$B$104)</f>
        <v>0.0009042415124723881</v>
      </c>
      <c r="C12" s="4"/>
      <c r="D12" s="7">
        <f>(D11/$D$104)</f>
        <v>0.0008875474106552227</v>
      </c>
      <c r="E12" s="4"/>
      <c r="F12" s="7">
        <f>(F11/$F$104)</f>
        <v>0.0008730391752006714</v>
      </c>
      <c r="G12" s="4"/>
      <c r="H12" s="7">
        <f>(H11/$H$104)</f>
        <v>0.000915754168951118</v>
      </c>
      <c r="I12" s="4"/>
      <c r="J12" s="7">
        <f>(J11/$J$104)</f>
        <v>0.0009019000930038791</v>
      </c>
      <c r="K12" s="4"/>
      <c r="L12" s="7">
        <f>(L11/$L$104)</f>
        <v>0.0009423436540612418</v>
      </c>
      <c r="M12" s="4"/>
      <c r="N12" s="16">
        <f>(N11/$N$104)</f>
        <v>0.0009902823487306367</v>
      </c>
      <c r="O12" s="12"/>
      <c r="P12" s="16">
        <f>(P11/$P$104)</f>
        <v>0.0009855267041278695</v>
      </c>
      <c r="Q12" s="13"/>
      <c r="R12" s="16">
        <f>(R11/$R$104)</f>
        <v>0.0010382848615633703</v>
      </c>
      <c r="S12" s="13"/>
      <c r="T12" s="16">
        <f>(T11/$T$104)</f>
        <v>0.0010581244762702827</v>
      </c>
      <c r="U12" s="13"/>
      <c r="V12" s="16">
        <f>(V11/$V$104)</f>
        <v>0.001019108280254777</v>
      </c>
    </row>
    <row r="13" spans="1:22" s="3" customFormat="1" ht="15" customHeight="1">
      <c r="A13" s="20" t="s">
        <v>6</v>
      </c>
      <c r="B13" s="6">
        <v>111104</v>
      </c>
      <c r="C13" s="5">
        <f>((D13-B13)/B13)</f>
        <v>0.0930839573732719</v>
      </c>
      <c r="D13" s="6">
        <v>121446</v>
      </c>
      <c r="E13" s="5">
        <f>((F13-D13)/D13)</f>
        <v>0.08511601864203021</v>
      </c>
      <c r="F13" s="6">
        <v>131783</v>
      </c>
      <c r="G13" s="5">
        <f>((H13-F13)/F13)</f>
        <v>0.09874566522237314</v>
      </c>
      <c r="H13" s="6">
        <v>144796</v>
      </c>
      <c r="I13" s="5">
        <f>((J13-H13)/H13)</f>
        <v>0.06704605099588386</v>
      </c>
      <c r="J13" s="6">
        <v>154504</v>
      </c>
      <c r="K13" s="5">
        <f>((L13-J13)/J13)</f>
        <v>0.032853518355511833</v>
      </c>
      <c r="L13" s="6">
        <v>159580</v>
      </c>
      <c r="M13" s="5">
        <f>((N13-L13)/L13)</f>
        <v>0.08103772402556711</v>
      </c>
      <c r="N13" s="14">
        <v>172512</v>
      </c>
      <c r="O13" s="15">
        <f>((P13-N13)/N13)</f>
        <v>0.06947342793544797</v>
      </c>
      <c r="P13" s="14">
        <v>184497</v>
      </c>
      <c r="Q13" s="15">
        <f>((R13-P13)/P13)</f>
        <v>0.039436955614454434</v>
      </c>
      <c r="R13" s="14">
        <v>191773</v>
      </c>
      <c r="S13" s="15">
        <f>((T13-R13)/R13)</f>
        <v>0.05952871363539184</v>
      </c>
      <c r="T13" s="14">
        <v>203189</v>
      </c>
      <c r="U13" s="15">
        <f>((V13-T13)/T13)</f>
        <v>0.04973202289494018</v>
      </c>
      <c r="V13" s="14">
        <v>213294</v>
      </c>
    </row>
    <row r="14" spans="1:22" s="3" customFormat="1" ht="15" customHeight="1">
      <c r="A14" s="19" t="s">
        <v>2</v>
      </c>
      <c r="B14" s="7">
        <f>(B13/$B$104)</f>
        <v>0.05885462741753498</v>
      </c>
      <c r="C14" s="4"/>
      <c r="D14" s="7">
        <f>(D13/$D$104)</f>
        <v>0.05767206144164483</v>
      </c>
      <c r="E14" s="4"/>
      <c r="F14" s="7">
        <f>(F13/$F$104)</f>
        <v>0.056984507986859875</v>
      </c>
      <c r="G14" s="4"/>
      <c r="H14" s="7">
        <f>(H13/$H$104)</f>
        <v>0.057154112348037106</v>
      </c>
      <c r="I14" s="4"/>
      <c r="J14" s="7">
        <f>(J13/$J$104)</f>
        <v>0.05646157697304349</v>
      </c>
      <c r="K14" s="4"/>
      <c r="L14" s="7">
        <f>(L13/$L$104)</f>
        <v>0.054465483634586365</v>
      </c>
      <c r="M14" s="4"/>
      <c r="N14" s="16">
        <f>(N13/$N$104)</f>
        <v>0.05368811707863595</v>
      </c>
      <c r="O14" s="12"/>
      <c r="P14" s="16">
        <f>(P13/$P$104)</f>
        <v>0.05338423967453892</v>
      </c>
      <c r="Q14" s="13"/>
      <c r="R14" s="16">
        <f>(R13/$R$104)</f>
        <v>0.05185286530119589</v>
      </c>
      <c r="S14" s="13"/>
      <c r="T14" s="16">
        <f>(T13/$T$104)</f>
        <v>0.051595693354663415</v>
      </c>
      <c r="U14" s="13"/>
      <c r="V14" s="16">
        <f>(V13/$V$104)</f>
        <v>0.051073703366697</v>
      </c>
    </row>
    <row r="15" spans="1:22" s="3" customFormat="1" ht="15" customHeight="1">
      <c r="A15" s="21" t="s">
        <v>7</v>
      </c>
      <c r="B15" s="6">
        <f>B17+B19</f>
        <v>225228</v>
      </c>
      <c r="C15" s="5">
        <f>((D15-B15)/B15)</f>
        <v>0.06739392970678601</v>
      </c>
      <c r="D15" s="6">
        <f>D17+D19</f>
        <v>240407</v>
      </c>
      <c r="E15" s="5">
        <f>((F15-D15)/D15)</f>
        <v>0.06396236382468065</v>
      </c>
      <c r="F15" s="6">
        <f>F17+F19</f>
        <v>255784</v>
      </c>
      <c r="G15" s="5">
        <f>((H15-F15)/F15)</f>
        <v>0.07905107434397773</v>
      </c>
      <c r="H15" s="6">
        <f>H17+H19</f>
        <v>276004</v>
      </c>
      <c r="I15" s="5">
        <f>((J15-H15)/H15)</f>
        <v>0.057731047376124986</v>
      </c>
      <c r="J15" s="6">
        <f>SUM(J17,J19)</f>
        <v>291938</v>
      </c>
      <c r="K15" s="5">
        <f>((L15-J15)/J15)</f>
        <v>0.039785844939678974</v>
      </c>
      <c r="L15" s="6">
        <f>SUM(L17,L19)</f>
        <v>303553</v>
      </c>
      <c r="M15" s="5">
        <f>((N15-L15)/L15)</f>
        <v>0.07020849736289873</v>
      </c>
      <c r="N15" s="14">
        <f>SUM(N17,N19)</f>
        <v>324865</v>
      </c>
      <c r="O15" s="15">
        <f>((P15-N15)/N15)</f>
        <v>0.04828467209456236</v>
      </c>
      <c r="P15" s="14">
        <f>P17+P19</f>
        <v>340551</v>
      </c>
      <c r="Q15" s="15">
        <f>((R15-P15)/P15)</f>
        <v>0.06121256434425387</v>
      </c>
      <c r="R15" s="14">
        <f>R17+R19</f>
        <v>361397</v>
      </c>
      <c r="S15" s="15">
        <f>((T15-R15)/R15)</f>
        <v>0.07166633923358523</v>
      </c>
      <c r="T15" s="14">
        <f>T17+T19</f>
        <v>387297</v>
      </c>
      <c r="U15" s="15">
        <f>((V15-T15)/T15)</f>
        <v>0.048768774351466704</v>
      </c>
      <c r="V15" s="14">
        <v>406185</v>
      </c>
    </row>
    <row r="16" spans="1:22" s="3" customFormat="1" ht="15" customHeight="1">
      <c r="A16" s="19" t="s">
        <v>2</v>
      </c>
      <c r="B16" s="7">
        <f>(B15/$B$104)</f>
        <v>0.1193090259936327</v>
      </c>
      <c r="C16" s="4"/>
      <c r="D16" s="7">
        <f>(D15/$D$104)</f>
        <v>0.1141640504833548</v>
      </c>
      <c r="E16" s="4"/>
      <c r="F16" s="7">
        <f>(F15/$F$104)</f>
        <v>0.11060398830585862</v>
      </c>
      <c r="G16" s="4"/>
      <c r="H16" s="7">
        <f>(H15/$H$104)</f>
        <v>0.1089447472617174</v>
      </c>
      <c r="I16" s="4"/>
      <c r="J16" s="7">
        <f>(J15/$J$104)</f>
        <v>0.10668513344868981</v>
      </c>
      <c r="K16" s="4"/>
      <c r="L16" s="7">
        <f>(L15/$L$104)</f>
        <v>0.10360421703051508</v>
      </c>
      <c r="M16" s="4"/>
      <c r="N16" s="16">
        <f>(N15/$N$104)</f>
        <v>0.10110247492783729</v>
      </c>
      <c r="O16" s="12"/>
      <c r="P16" s="16">
        <f>(P15/$P$104)</f>
        <v>0.09853849225409575</v>
      </c>
      <c r="Q16" s="13"/>
      <c r="R16" s="16">
        <f>(R15/$R$104)</f>
        <v>0.09771693596729619</v>
      </c>
      <c r="S16" s="13"/>
      <c r="T16" s="16">
        <f>(T15/$T$104)</f>
        <v>0.0983461567761103</v>
      </c>
      <c r="U16" s="13"/>
      <c r="V16" s="16">
        <f>(V15/$V$104)</f>
        <v>0.09726186485321585</v>
      </c>
    </row>
    <row r="17" spans="1:22" s="3" customFormat="1" ht="15" customHeight="1">
      <c r="A17" s="20" t="s">
        <v>8</v>
      </c>
      <c r="B17" s="6">
        <v>175094</v>
      </c>
      <c r="C17" s="5">
        <f>((D17-B17)/B17)</f>
        <v>0.062240853484414084</v>
      </c>
      <c r="D17" s="6">
        <v>185992</v>
      </c>
      <c r="E17" s="5">
        <f>((F17-D17)/D17)</f>
        <v>0.06015850144092219</v>
      </c>
      <c r="F17" s="6">
        <v>197181</v>
      </c>
      <c r="G17" s="5">
        <f>((H17-F17)/F17)</f>
        <v>0.07359735471470374</v>
      </c>
      <c r="H17" s="6">
        <v>211693</v>
      </c>
      <c r="I17" s="5">
        <f>((J17-H17)/H17)</f>
        <v>0.05263282205835809</v>
      </c>
      <c r="J17" s="6">
        <v>222835</v>
      </c>
      <c r="K17" s="5">
        <f>((L17-J17)/J17)</f>
        <v>0.03479255951713151</v>
      </c>
      <c r="L17" s="6">
        <v>230588</v>
      </c>
      <c r="M17" s="5">
        <f>((N17-L17)/L17)</f>
        <v>0.06626103700105816</v>
      </c>
      <c r="N17" s="14">
        <v>245867</v>
      </c>
      <c r="O17" s="15">
        <f>((P17-N17)/N17)</f>
        <v>0.038598103852896075</v>
      </c>
      <c r="P17" s="14">
        <v>255357</v>
      </c>
      <c r="Q17" s="15">
        <f>((R17-P17)/P17)</f>
        <v>0.04557149402601064</v>
      </c>
      <c r="R17" s="14">
        <v>266994</v>
      </c>
      <c r="S17" s="15">
        <f>((T17-R17)/R17)</f>
        <v>0.0592522678412249</v>
      </c>
      <c r="T17" s="14">
        <v>282814</v>
      </c>
      <c r="U17" s="15">
        <f>((V17-T17)/T17)</f>
        <v>0.03980708168619658</v>
      </c>
      <c r="V17" s="14">
        <v>294072</v>
      </c>
    </row>
    <row r="18" spans="1:22" s="3" customFormat="1" ht="15" customHeight="1">
      <c r="A18" s="19" t="s">
        <v>3</v>
      </c>
      <c r="B18" s="7">
        <f>(B17/$B$104)</f>
        <v>0.09275176531039268</v>
      </c>
      <c r="C18" s="4"/>
      <c r="D18" s="7">
        <f>(D17/$D$104)</f>
        <v>0.08832355163327243</v>
      </c>
      <c r="E18" s="4"/>
      <c r="F18" s="7">
        <f>(F17/$F$104)</f>
        <v>0.0852633668178522</v>
      </c>
      <c r="G18" s="4"/>
      <c r="H18" s="7">
        <f>(H17/$H$104)</f>
        <v>0.08355980486541768</v>
      </c>
      <c r="I18" s="4"/>
      <c r="J18" s="7">
        <f>(J17/$J$104)</f>
        <v>0.08143229628222018</v>
      </c>
      <c r="K18" s="4"/>
      <c r="L18" s="7">
        <f>(L17/$L$104)</f>
        <v>0.0787008831954631</v>
      </c>
      <c r="M18" s="4"/>
      <c r="N18" s="16">
        <f>(N17/$N$104)</f>
        <v>0.07651720623361265</v>
      </c>
      <c r="O18" s="12"/>
      <c r="P18" s="16">
        <f>(P17/$P$104)</f>
        <v>0.07388759324309466</v>
      </c>
      <c r="Q18" s="13"/>
      <c r="R18" s="16">
        <f>(R17/$R$104)</f>
        <v>0.0721916219604819</v>
      </c>
      <c r="S18" s="13"/>
      <c r="T18" s="16">
        <f>(T17/$T$104)</f>
        <v>0.0718148345648917</v>
      </c>
      <c r="U18" s="13"/>
      <c r="V18" s="16">
        <f>(V17/$V$104)</f>
        <v>0.07041616780805517</v>
      </c>
    </row>
    <row r="19" spans="1:22" s="3" customFormat="1" ht="15" customHeight="1">
      <c r="A19" s="20" t="s">
        <v>9</v>
      </c>
      <c r="B19" s="6">
        <v>50134</v>
      </c>
      <c r="C19" s="5">
        <f>((D19-B19)/B19)</f>
        <v>0.08539115171340807</v>
      </c>
      <c r="D19" s="6">
        <v>54415</v>
      </c>
      <c r="E19" s="5">
        <f>((F19-D19)/D19)</f>
        <v>0.07696407240650556</v>
      </c>
      <c r="F19" s="6">
        <v>58603</v>
      </c>
      <c r="G19" s="5">
        <f>((H19-F19)/F19)</f>
        <v>0.09740115693735815</v>
      </c>
      <c r="H19" s="6">
        <v>64311</v>
      </c>
      <c r="I19" s="5">
        <f>((J19-H19)/H19)</f>
        <v>0.07451291380945717</v>
      </c>
      <c r="J19" s="6">
        <v>69103</v>
      </c>
      <c r="K19" s="5">
        <f>((L19-J19)/J19)</f>
        <v>0.055887588093136334</v>
      </c>
      <c r="L19" s="6">
        <v>72965</v>
      </c>
      <c r="M19" s="5">
        <f>((N19-L19)/L19)</f>
        <v>0.08268347838004522</v>
      </c>
      <c r="N19" s="14">
        <v>78998</v>
      </c>
      <c r="O19" s="15">
        <f>((P19-N19)/N19)</f>
        <v>0.07843236537633864</v>
      </c>
      <c r="P19" s="14">
        <v>85194</v>
      </c>
      <c r="Q19" s="15">
        <f>((R19-P19)/P19)</f>
        <v>0.1080944667464845</v>
      </c>
      <c r="R19" s="14">
        <v>94403</v>
      </c>
      <c r="S19" s="15">
        <f>((T19-R19)/R19)</f>
        <v>0.10677626770335688</v>
      </c>
      <c r="T19" s="14">
        <v>104483</v>
      </c>
      <c r="U19" s="15">
        <f>((V19-T19)/T19)</f>
        <v>0.0730262339327929</v>
      </c>
      <c r="V19" s="14">
        <v>112113</v>
      </c>
    </row>
    <row r="20" spans="1:22" s="3" customFormat="1" ht="15" customHeight="1">
      <c r="A20" s="19" t="s">
        <v>3</v>
      </c>
      <c r="B20" s="7">
        <f>(B19/$B$104)</f>
        <v>0.026557260683240012</v>
      </c>
      <c r="C20" s="4"/>
      <c r="D20" s="7">
        <f>(D19/$D$104)</f>
        <v>0.02584049885008237</v>
      </c>
      <c r="E20" s="4"/>
      <c r="F20" s="7">
        <f>(F19/$F$104)</f>
        <v>0.025340621488006414</v>
      </c>
      <c r="G20" s="4"/>
      <c r="H20" s="7">
        <f>(H19/$H$104)</f>
        <v>0.025384942396299723</v>
      </c>
      <c r="I20" s="4"/>
      <c r="J20" s="7">
        <f>(J19/$J$104)</f>
        <v>0.025252837166469633</v>
      </c>
      <c r="K20" s="4"/>
      <c r="L20" s="7">
        <f>(L19/$L$104)</f>
        <v>0.024903333835051975</v>
      </c>
      <c r="M20" s="4"/>
      <c r="N20" s="16">
        <f>(N19/$N$104)</f>
        <v>0.02458526869422465</v>
      </c>
      <c r="O20" s="12"/>
      <c r="P20" s="16">
        <f>(P19/$P$104)</f>
        <v>0.024650899011001093</v>
      </c>
      <c r="Q20" s="13"/>
      <c r="R20" s="16">
        <f>(R19/$R$104)</f>
        <v>0.025525314006814286</v>
      </c>
      <c r="S20" s="13"/>
      <c r="T20" s="16">
        <f>(T19/$T$104)</f>
        <v>0.026531322211218608</v>
      </c>
      <c r="U20" s="13"/>
      <c r="V20" s="16">
        <f>(V19/$V$104)</f>
        <v>0.026845697045160672</v>
      </c>
    </row>
    <row r="21" spans="1:22" s="3" customFormat="1" ht="15" customHeight="1">
      <c r="A21" s="20" t="s">
        <v>10</v>
      </c>
      <c r="B21" s="6">
        <v>71070</v>
      </c>
      <c r="C21" s="5">
        <f>((D21-B21)/B21)</f>
        <v>0.10388349514563107</v>
      </c>
      <c r="D21" s="6">
        <v>78453</v>
      </c>
      <c r="E21" s="5">
        <f>((F21-D21)/D21)</f>
        <v>0.11487132423234293</v>
      </c>
      <c r="F21" s="6">
        <v>87465</v>
      </c>
      <c r="G21" s="5">
        <f>((H21-F21)/F21)</f>
        <v>0.11056994226261933</v>
      </c>
      <c r="H21" s="6">
        <v>97136</v>
      </c>
      <c r="I21" s="5">
        <f>((J21-H21)/H21)</f>
        <v>0.03551721297973975</v>
      </c>
      <c r="J21" s="6">
        <v>100586</v>
      </c>
      <c r="K21" s="5">
        <f>((L21-J21)/J21)</f>
        <v>0.04178513908496212</v>
      </c>
      <c r="L21" s="6">
        <v>104789</v>
      </c>
      <c r="M21" s="5">
        <f>((N21-L21)/L21)</f>
        <v>0.09817824389964595</v>
      </c>
      <c r="N21" s="14">
        <v>115077</v>
      </c>
      <c r="O21" s="15">
        <f>((P21-N21)/N21)</f>
        <v>0.06581680092459831</v>
      </c>
      <c r="P21" s="14">
        <v>122651</v>
      </c>
      <c r="Q21" s="15">
        <f>((R21-P21)/P21)</f>
        <v>0.07968952556440632</v>
      </c>
      <c r="R21" s="14">
        <v>132425</v>
      </c>
      <c r="S21" s="15">
        <f>((T21-R21)/R21)</f>
        <v>0.05724749858410421</v>
      </c>
      <c r="T21" s="14">
        <v>140006</v>
      </c>
      <c r="U21" s="15">
        <f>((V21-T21)/T21)</f>
        <v>0.06105452623458995</v>
      </c>
      <c r="V21" s="14">
        <v>148554</v>
      </c>
    </row>
    <row r="22" spans="1:22" s="3" customFormat="1" ht="15" customHeight="1">
      <c r="A22" s="19" t="s">
        <v>2</v>
      </c>
      <c r="B22" s="7">
        <f>(B21/$B$104)</f>
        <v>0.03764759478114389</v>
      </c>
      <c r="C22" s="4"/>
      <c r="D22" s="7">
        <f>(D21/$D$104)</f>
        <v>0.0372556217271986</v>
      </c>
      <c r="E22" s="4"/>
      <c r="F22" s="7">
        <f>(F21/$F$104)</f>
        <v>0.0378208873001123</v>
      </c>
      <c r="G22" s="4"/>
      <c r="H22" s="7">
        <f>(H21/$H$104)</f>
        <v>0.038341679722084396</v>
      </c>
      <c r="I22" s="4"/>
      <c r="J22" s="7">
        <f>(J21/$J$104)</f>
        <v>0.03675791035449278</v>
      </c>
      <c r="K22" s="4"/>
      <c r="L22" s="7">
        <f>(L21/$L$104)</f>
        <v>0.03576503048367383</v>
      </c>
      <c r="M22" s="4"/>
      <c r="N22" s="16">
        <f>(N21/$N$104)</f>
        <v>0.035813551805429125</v>
      </c>
      <c r="O22" s="12"/>
      <c r="P22" s="16">
        <f>(P21/$P$104)</f>
        <v>0.035489088604811314</v>
      </c>
      <c r="Q22" s="13"/>
      <c r="R22" s="16">
        <f>(R21/$R$104)</f>
        <v>0.035805956456387844</v>
      </c>
      <c r="S22" s="13"/>
      <c r="T22" s="16">
        <f>(T21/$T$104)</f>
        <v>0.035551661968969805</v>
      </c>
      <c r="U22" s="13"/>
      <c r="V22" s="16">
        <f>(V21/$V$104)</f>
        <v>0.03557157224270868</v>
      </c>
    </row>
    <row r="23" spans="1:22" s="3" customFormat="1" ht="15" customHeight="1">
      <c r="A23" s="19" t="s">
        <v>49</v>
      </c>
      <c r="B23" s="7"/>
      <c r="C23" s="4"/>
      <c r="D23" s="7"/>
      <c r="E23" s="4"/>
      <c r="F23" s="7"/>
      <c r="G23" s="4"/>
      <c r="H23" s="9">
        <v>3261</v>
      </c>
      <c r="I23" s="5">
        <f>((J23-H23)/H23)</f>
        <v>0.3219871205151794</v>
      </c>
      <c r="J23" s="9">
        <v>4311</v>
      </c>
      <c r="K23" s="5">
        <f>((L23-J23)/J23)</f>
        <v>0.18302018093249825</v>
      </c>
      <c r="L23" s="9">
        <v>5100</v>
      </c>
      <c r="M23" s="5">
        <f>((N23-L23)/L23)</f>
        <v>0.25254901960784315</v>
      </c>
      <c r="N23" s="17">
        <v>6388</v>
      </c>
      <c r="O23" s="15">
        <f>((P23-N23)/N23)</f>
        <v>0.24765184721352537</v>
      </c>
      <c r="P23" s="17">
        <v>7970</v>
      </c>
      <c r="Q23" s="15">
        <f>((R23-P23)/P23)</f>
        <v>0.1740276035131744</v>
      </c>
      <c r="R23" s="14">
        <v>9357</v>
      </c>
      <c r="S23" s="15">
        <f>((T23-R23)/R23)</f>
        <v>0.08165010152826761</v>
      </c>
      <c r="T23" s="14">
        <v>10121</v>
      </c>
      <c r="U23" s="15">
        <f>((V23-T23)/T23)</f>
        <v>0.059974310838849916</v>
      </c>
      <c r="V23" s="14">
        <v>10728</v>
      </c>
    </row>
    <row r="24" spans="1:22" s="3" customFormat="1" ht="15" customHeight="1">
      <c r="A24" s="19" t="s">
        <v>2</v>
      </c>
      <c r="B24" s="7"/>
      <c r="C24" s="4"/>
      <c r="D24" s="7"/>
      <c r="E24" s="4"/>
      <c r="F24" s="7"/>
      <c r="G24" s="4"/>
      <c r="H24" s="7">
        <f>(H23/$H$104)</f>
        <v>0.001287187217650688</v>
      </c>
      <c r="I24" s="4"/>
      <c r="J24" s="7">
        <f>(J23/$J$104)</f>
        <v>0.0015754016616449445</v>
      </c>
      <c r="K24" s="4"/>
      <c r="L24" s="7">
        <f>(L23/$L$104)</f>
        <v>0.0017406565142022213</v>
      </c>
      <c r="M24" s="4"/>
      <c r="N24" s="16">
        <f>(N23/$N$104)</f>
        <v>0.0019880338289413285</v>
      </c>
      <c r="O24" s="12"/>
      <c r="P24" s="16">
        <f>(P23/$P$104)</f>
        <v>0.00230612091365212</v>
      </c>
      <c r="Q24" s="13"/>
      <c r="R24" s="16">
        <f>(R23/$R$104)</f>
        <v>0.0025300081900126187</v>
      </c>
      <c r="S24" s="13"/>
      <c r="T24" s="16">
        <f>(T23/$T$104)</f>
        <v>0.002570021076153475</v>
      </c>
      <c r="U24" s="13"/>
      <c r="V24" s="16">
        <f>(V23/$V$104)</f>
        <v>0.0025688424883865716</v>
      </c>
    </row>
    <row r="25" spans="1:22" s="3" customFormat="1" ht="15" customHeight="1">
      <c r="A25" s="20" t="s">
        <v>46</v>
      </c>
      <c r="B25" s="6">
        <f>B27+B29</f>
        <v>20414</v>
      </c>
      <c r="C25" s="5">
        <f>((D25-B25)/B25)</f>
        <v>-0.06823748407955325</v>
      </c>
      <c r="D25" s="6">
        <f>D27+D29</f>
        <v>19021</v>
      </c>
      <c r="E25" s="5">
        <f>((F25-D25)/D25)</f>
        <v>0.030492613427264604</v>
      </c>
      <c r="F25" s="6">
        <f>F27+F29</f>
        <v>19601</v>
      </c>
      <c r="G25" s="5">
        <f>((H25-F25)/F25)</f>
        <v>0.026121116269578082</v>
      </c>
      <c r="H25" s="6">
        <f>H27+H29</f>
        <v>20113</v>
      </c>
      <c r="I25" s="5">
        <f>((J25-H25)/H25)</f>
        <v>0.02083229751901755</v>
      </c>
      <c r="J25" s="6">
        <f>J27+J29</f>
        <v>20532</v>
      </c>
      <c r="K25" s="5">
        <f>((L25-J25)/J25)</f>
        <v>0.058201831287745955</v>
      </c>
      <c r="L25" s="6">
        <f>L27+L29</f>
        <v>21727</v>
      </c>
      <c r="M25" s="5"/>
      <c r="N25" s="14"/>
      <c r="O25" s="15"/>
      <c r="P25" s="14">
        <v>22176</v>
      </c>
      <c r="Q25" s="13"/>
      <c r="R25" s="14">
        <v>26103</v>
      </c>
      <c r="S25" s="13"/>
      <c r="T25" s="14">
        <v>31117</v>
      </c>
      <c r="U25" s="13"/>
      <c r="V25" s="14">
        <v>39278</v>
      </c>
    </row>
    <row r="26" spans="1:22" s="3" customFormat="1" ht="15" customHeight="1">
      <c r="A26" s="22" t="s">
        <v>2</v>
      </c>
      <c r="B26" s="7">
        <f>(B25/$B$104)</f>
        <v>0.010813817361225149</v>
      </c>
      <c r="C26" s="4"/>
      <c r="D26" s="7">
        <f>(D25/$D$104)</f>
        <v>0.009032658800467091</v>
      </c>
      <c r="E26" s="4"/>
      <c r="F26" s="7">
        <f>(F25/$F$104)</f>
        <v>0.008475701274446934</v>
      </c>
      <c r="G26" s="4"/>
      <c r="H26" s="7">
        <f>(H25/$H$104)</f>
        <v>0.007939036034531827</v>
      </c>
      <c r="I26" s="4"/>
      <c r="J26" s="7">
        <f>(J25/$J$104)</f>
        <v>0.0075031656035476684</v>
      </c>
      <c r="K26" s="4"/>
      <c r="L26" s="7">
        <f>(L25/$L$104)</f>
        <v>0.007415538055700326</v>
      </c>
      <c r="M26" s="4"/>
      <c r="N26" s="16"/>
      <c r="O26" s="12"/>
      <c r="P26" s="16">
        <f>(P25/$P$104)</f>
        <v>0.006416629533393904</v>
      </c>
      <c r="Q26" s="13"/>
      <c r="R26" s="16">
        <f>(R25/$R$104)</f>
        <v>0.007057903578486629</v>
      </c>
      <c r="S26" s="13"/>
      <c r="T26" s="16">
        <f>(T25/$T$104)</f>
        <v>0.00790152611665524</v>
      </c>
      <c r="U26" s="13"/>
      <c r="V26" s="16">
        <f>(V25/$V$104)</f>
        <v>0.009405200900340022</v>
      </c>
    </row>
    <row r="27" spans="1:22" s="3" customFormat="1" ht="15" customHeight="1">
      <c r="A27" s="20" t="s">
        <v>11</v>
      </c>
      <c r="B27" s="6">
        <v>14337</v>
      </c>
      <c r="C27" s="5">
        <f>((D27-B27)/B27)</f>
        <v>-0.02880658436213992</v>
      </c>
      <c r="D27" s="6">
        <v>13924</v>
      </c>
      <c r="E27" s="5">
        <f>((F27-D27)/D27)</f>
        <v>0.05300201091640333</v>
      </c>
      <c r="F27" s="6">
        <v>14662</v>
      </c>
      <c r="G27" s="5">
        <f>((H27-F27)/F27)</f>
        <v>0.02639476196971764</v>
      </c>
      <c r="H27" s="6">
        <v>15049</v>
      </c>
      <c r="I27" s="5">
        <f>((J27-H27)/H27)</f>
        <v>0.032427403814206925</v>
      </c>
      <c r="J27" s="6">
        <v>15537</v>
      </c>
      <c r="K27" s="5">
        <f>((L27-J27)/J27)</f>
        <v>0.06983330115208856</v>
      </c>
      <c r="L27" s="6">
        <v>16622</v>
      </c>
      <c r="M27" s="5">
        <f>((N27-L27)/L27)</f>
        <v>0.21044398989291302</v>
      </c>
      <c r="N27" s="14">
        <v>20120</v>
      </c>
      <c r="O27" s="15">
        <f>((P27-N27)/N27)</f>
        <v>0.1021868787276342</v>
      </c>
      <c r="P27" s="14">
        <v>22176</v>
      </c>
      <c r="Q27" s="15">
        <f>((R27-P27)/P27)</f>
        <v>0.17708333333333334</v>
      </c>
      <c r="R27" s="14">
        <v>26103</v>
      </c>
      <c r="S27" s="15">
        <f>((T27-R27)/R27)</f>
        <v>0.19208520093475845</v>
      </c>
      <c r="T27" s="14">
        <v>31117</v>
      </c>
      <c r="U27" s="15">
        <f>((V27-T27)/T27)</f>
        <v>0.2622682135167272</v>
      </c>
      <c r="V27" s="14">
        <v>39278</v>
      </c>
    </row>
    <row r="28" spans="1:22" s="3" customFormat="1" ht="15" customHeight="1">
      <c r="A28" s="22" t="s">
        <v>3</v>
      </c>
      <c r="B28" s="7">
        <f>(B27/$B$104)</f>
        <v>0.007594675198779512</v>
      </c>
      <c r="C28" s="4"/>
      <c r="D28" s="7">
        <f>(D27/$D$104)</f>
        <v>0.006612204465469942</v>
      </c>
      <c r="E28" s="4"/>
      <c r="F28" s="7">
        <f>(F27/$F$104)</f>
        <v>0.006340020003364163</v>
      </c>
      <c r="G28" s="4"/>
      <c r="H28" s="7">
        <f>(H27/$H$104)</f>
        <v>0.005940165727821282</v>
      </c>
      <c r="I28" s="4"/>
      <c r="J28" s="7">
        <f>(J27/$J$104)</f>
        <v>0.005677804596840061</v>
      </c>
      <c r="K28" s="4"/>
      <c r="L28" s="7">
        <f>(L27/$L$104)</f>
        <v>0.005673175015503788</v>
      </c>
      <c r="M28" s="4"/>
      <c r="N28" s="16">
        <f>(N27/$N$104)</f>
        <v>0.006261621890779513</v>
      </c>
      <c r="O28" s="12"/>
      <c r="P28" s="16">
        <f>(P27/$P$104)</f>
        <v>0.006416629533393904</v>
      </c>
      <c r="Q28" s="13"/>
      <c r="R28" s="16">
        <f>(R27/$R$104)</f>
        <v>0.007057903578486629</v>
      </c>
      <c r="S28" s="13"/>
      <c r="T28" s="16">
        <f>(T27/$T$104)</f>
        <v>0.00790152611665524</v>
      </c>
      <c r="U28" s="13"/>
      <c r="V28" s="16">
        <f>(V27/$V$104)</f>
        <v>0.009405200900340022</v>
      </c>
    </row>
    <row r="29" spans="1:22" s="3" customFormat="1" ht="15" customHeight="1">
      <c r="A29" s="20" t="s">
        <v>12</v>
      </c>
      <c r="B29" s="6">
        <v>6077</v>
      </c>
      <c r="C29" s="5">
        <f>((D29-B29)/B29)</f>
        <v>-0.1612637814711206</v>
      </c>
      <c r="D29" s="6">
        <v>5097</v>
      </c>
      <c r="E29" s="5">
        <f>((F29-D29)/D29)</f>
        <v>-0.030998626643123407</v>
      </c>
      <c r="F29" s="6">
        <v>4939</v>
      </c>
      <c r="G29" s="5">
        <f>((H29-F29)/F29)</f>
        <v>0.02530876695687386</v>
      </c>
      <c r="H29" s="6">
        <v>5064</v>
      </c>
      <c r="I29" s="5">
        <f>((J29-H29)/H29)</f>
        <v>-0.013625592417061612</v>
      </c>
      <c r="J29" s="6">
        <v>4995</v>
      </c>
      <c r="K29" s="5">
        <f>((L29-J29)/J29)</f>
        <v>0.022022022022022022</v>
      </c>
      <c r="L29" s="6">
        <v>5105</v>
      </c>
      <c r="M29" s="5"/>
      <c r="N29" s="14"/>
      <c r="O29" s="15"/>
      <c r="P29" s="14"/>
      <c r="Q29" s="13"/>
      <c r="R29" s="12"/>
      <c r="S29" s="13"/>
      <c r="T29" s="12"/>
      <c r="U29" s="13"/>
      <c r="V29" s="12"/>
    </row>
    <row r="30" spans="1:22" s="3" customFormat="1" ht="15" customHeight="1">
      <c r="A30" s="22" t="s">
        <v>3</v>
      </c>
      <c r="B30" s="7">
        <f>(B29/$B$104)</f>
        <v>0.0032191421624456367</v>
      </c>
      <c r="C30" s="4"/>
      <c r="D30" s="7">
        <f>(D29/$D$104)</f>
        <v>0.0024204543349971483</v>
      </c>
      <c r="E30" s="4"/>
      <c r="F30" s="7">
        <f>(F29/$F$104)</f>
        <v>0.0021356812710827716</v>
      </c>
      <c r="G30" s="4"/>
      <c r="H30" s="7">
        <f>(H29/$H$104)</f>
        <v>0.001998870306710544</v>
      </c>
      <c r="I30" s="4"/>
      <c r="J30" s="7">
        <f>(J29/$J$104)</f>
        <v>0.001825361006707608</v>
      </c>
      <c r="K30" s="4"/>
      <c r="L30" s="7">
        <f>(L29/$L$104)</f>
        <v>0.001742363040196537</v>
      </c>
      <c r="M30" s="4"/>
      <c r="N30" s="16"/>
      <c r="O30" s="12"/>
      <c r="P30" s="16"/>
      <c r="Q30" s="13"/>
      <c r="R30" s="12"/>
      <c r="S30" s="13"/>
      <c r="T30" s="12"/>
      <c r="U30" s="13"/>
      <c r="V30" s="12"/>
    </row>
    <row r="31" spans="1:22" s="3" customFormat="1" ht="15" customHeight="1">
      <c r="A31" s="20" t="s">
        <v>13</v>
      </c>
      <c r="B31" s="6">
        <f>B33+B35</f>
        <v>68939</v>
      </c>
      <c r="C31" s="5">
        <f>((D31-B31)/B31)</f>
        <v>0.17028097303413162</v>
      </c>
      <c r="D31" s="6">
        <f>D33+D35</f>
        <v>80678</v>
      </c>
      <c r="E31" s="5">
        <f>((F31-D31)/D31)</f>
        <v>0.06213589826222762</v>
      </c>
      <c r="F31" s="6">
        <f>F33+F35</f>
        <v>85691</v>
      </c>
      <c r="G31" s="5">
        <f>((H31-F31)/F31)</f>
        <v>0.13779743496983346</v>
      </c>
      <c r="H31" s="6">
        <f>H33+H35</f>
        <v>97499</v>
      </c>
      <c r="I31" s="5">
        <f>((J31-H31)/H31)</f>
        <v>0.12743720448414855</v>
      </c>
      <c r="J31" s="6">
        <f>J33+J35</f>
        <v>109924</v>
      </c>
      <c r="K31" s="5">
        <f>((L31-J31)/J31)</f>
        <v>0.09247298133255703</v>
      </c>
      <c r="L31" s="6">
        <f>L33+L35</f>
        <v>120089</v>
      </c>
      <c r="M31" s="5">
        <f>((N31-L31)/L31)</f>
        <v>0.12205947255785292</v>
      </c>
      <c r="N31" s="14">
        <f>N33+N35</f>
        <v>134747</v>
      </c>
      <c r="O31" s="15">
        <f>((P31-N31)/N31)</f>
        <v>0.08675517822289179</v>
      </c>
      <c r="P31" s="14">
        <f>P33+P35</f>
        <v>146437</v>
      </c>
      <c r="Q31" s="15">
        <f>((R31-P31)/P31)</f>
        <v>0.1080123192908896</v>
      </c>
      <c r="R31" s="14">
        <f>R33+R35</f>
        <v>162254</v>
      </c>
      <c r="S31" s="15">
        <f>((T31-R31)/R31)</f>
        <v>0.08301798414831067</v>
      </c>
      <c r="T31" s="14">
        <f>T33+T35</f>
        <v>175724</v>
      </c>
      <c r="U31" s="15">
        <f>((V31-T31)/T31)</f>
        <v>0.08839999089481232</v>
      </c>
      <c r="V31" s="14">
        <v>191258</v>
      </c>
    </row>
    <row r="32" spans="1:22" s="3" customFormat="1" ht="15" customHeight="1">
      <c r="A32" s="19" t="s">
        <v>2</v>
      </c>
      <c r="B32" s="7">
        <f>(B31/$B$104)</f>
        <v>0.03651874963581368</v>
      </c>
      <c r="C32" s="4"/>
      <c r="D32" s="7">
        <f>(D31/$D$104)</f>
        <v>0.03831222578750244</v>
      </c>
      <c r="E32" s="4"/>
      <c r="F32" s="7">
        <f>(F31/$F$104)</f>
        <v>0.03705378898569625</v>
      </c>
      <c r="G32" s="4"/>
      <c r="H32" s="7">
        <f>(H31/$H$104)</f>
        <v>0.03848496367179528</v>
      </c>
      <c r="I32" s="4"/>
      <c r="J32" s="7">
        <f>(J31/$J$104)</f>
        <v>0.04017036702729271</v>
      </c>
      <c r="K32" s="4"/>
      <c r="L32" s="7">
        <f>(L31/$L$104)</f>
        <v>0.0409870000262805</v>
      </c>
      <c r="M32" s="4"/>
      <c r="N32" s="16">
        <f>(N31/$N$104)</f>
        <v>0.0419351274809576</v>
      </c>
      <c r="O32" s="12"/>
      <c r="P32" s="16">
        <f>(P31/$P$104)</f>
        <v>0.04237157192377359</v>
      </c>
      <c r="Q32" s="15"/>
      <c r="R32" s="16">
        <f>(R31/$R$104)</f>
        <v>0.04387132081461018</v>
      </c>
      <c r="S32" s="15"/>
      <c r="T32" s="16">
        <f>(T31/$T$104)</f>
        <v>0.04462151799090932</v>
      </c>
      <c r="U32" s="15"/>
      <c r="V32" s="16">
        <f>(V31/$V$104)</f>
        <v>0.04579713615248312</v>
      </c>
    </row>
    <row r="33" spans="1:22" s="3" customFormat="1" ht="15" customHeight="1">
      <c r="A33" s="20" t="s">
        <v>14</v>
      </c>
      <c r="B33" s="6">
        <v>27674</v>
      </c>
      <c r="C33" s="5">
        <f>((D33-B33)/B33)</f>
        <v>0.16929247669292477</v>
      </c>
      <c r="D33" s="6">
        <v>32359</v>
      </c>
      <c r="E33" s="5">
        <f>((F33-D33)/D33)</f>
        <v>0.02265212151178961</v>
      </c>
      <c r="F33" s="6">
        <v>33092</v>
      </c>
      <c r="G33" s="5">
        <f>((H33-F33)/F33)</f>
        <v>0.1296688021274024</v>
      </c>
      <c r="H33" s="6">
        <v>37383</v>
      </c>
      <c r="I33" s="5">
        <f>((J33-H33)/H33)</f>
        <v>0.12123157584998528</v>
      </c>
      <c r="J33" s="6">
        <v>41915</v>
      </c>
      <c r="K33" s="5">
        <f>((L33-J33)/J33)</f>
        <v>0.1039484671358702</v>
      </c>
      <c r="L33" s="6">
        <v>46272</v>
      </c>
      <c r="M33" s="5">
        <f>((N33-L33)/L33)</f>
        <v>0.11516683955739972</v>
      </c>
      <c r="N33" s="14">
        <v>51601</v>
      </c>
      <c r="O33" s="15">
        <f>((P33-N33)/N33)</f>
        <v>0.09112226507238232</v>
      </c>
      <c r="P33" s="14">
        <v>56303</v>
      </c>
      <c r="Q33" s="15">
        <f>((R33-P33)/P33)</f>
        <v>0.10741878763120971</v>
      </c>
      <c r="R33" s="14">
        <v>62351</v>
      </c>
      <c r="S33" s="15">
        <f>((T33-R33)/R33)</f>
        <v>0.08266106397652002</v>
      </c>
      <c r="T33" s="14">
        <v>67505</v>
      </c>
      <c r="U33" s="15">
        <f>((V33-T33)/T33)</f>
        <v>0.0969409673357529</v>
      </c>
      <c r="V33" s="14">
        <v>74049</v>
      </c>
    </row>
    <row r="34" spans="1:22" s="3" customFormat="1" ht="15" customHeight="1">
      <c r="A34" s="19" t="s">
        <v>3</v>
      </c>
      <c r="B34" s="7">
        <f>(B33/$B$104)</f>
        <v>0.014659624848366061</v>
      </c>
      <c r="C34" s="4"/>
      <c r="D34" s="7">
        <f>(D33/$D$104)</f>
        <v>0.01536658462353791</v>
      </c>
      <c r="E34" s="4"/>
      <c r="F34" s="7">
        <f>(F33/$F$104)</f>
        <v>0.014309367204428242</v>
      </c>
      <c r="G34" s="4"/>
      <c r="H34" s="7">
        <f>(H33/$H$104)</f>
        <v>0.014755878490473986</v>
      </c>
      <c r="I34" s="4"/>
      <c r="J34" s="7">
        <f>(J33/$J$104)</f>
        <v>0.015317318637867745</v>
      </c>
      <c r="K34" s="4"/>
      <c r="L34" s="7">
        <f>(L33/$L$104)</f>
        <v>0.015792874161797095</v>
      </c>
      <c r="M34" s="4"/>
      <c r="N34" s="16">
        <f>(N33/$N$104)</f>
        <v>0.0160589438959301</v>
      </c>
      <c r="O34" s="12"/>
      <c r="P34" s="16">
        <f>(P33/$P$104)</f>
        <v>0.0162912830365565</v>
      </c>
      <c r="Q34" s="15"/>
      <c r="R34" s="16">
        <f>(R33/$R$104)</f>
        <v>0.016858880052952527</v>
      </c>
      <c r="S34" s="15"/>
      <c r="T34" s="16">
        <f>(T33/$T$104)</f>
        <v>0.017141514943754602</v>
      </c>
      <c r="U34" s="15"/>
      <c r="V34" s="16">
        <f>(V33/$V$104)</f>
        <v>0.017731191034912122</v>
      </c>
    </row>
    <row r="35" spans="1:22" s="3" customFormat="1" ht="15" customHeight="1">
      <c r="A35" s="20" t="s">
        <v>15</v>
      </c>
      <c r="B35" s="6">
        <v>41265</v>
      </c>
      <c r="C35" s="5">
        <f>((D35-B35)/B35)</f>
        <v>0.170943899188174</v>
      </c>
      <c r="D35" s="6">
        <v>48319</v>
      </c>
      <c r="E35" s="5">
        <f>((F35-D35)/D35)</f>
        <v>0.08857799209420725</v>
      </c>
      <c r="F35" s="6">
        <v>52599</v>
      </c>
      <c r="G35" s="5">
        <f>((H35-F35)/F35)</f>
        <v>0.14291146219509876</v>
      </c>
      <c r="H35" s="6">
        <v>60116</v>
      </c>
      <c r="I35" s="5">
        <f>((J35-H35)/H35)</f>
        <v>0.13129616075587197</v>
      </c>
      <c r="J35" s="6">
        <v>68009</v>
      </c>
      <c r="K35" s="5">
        <f>((L35-J35)/J35)</f>
        <v>0.08540046170359805</v>
      </c>
      <c r="L35" s="6">
        <v>73817</v>
      </c>
      <c r="M35" s="5">
        <f>((N35-L35)/L35)</f>
        <v>0.12638010214449247</v>
      </c>
      <c r="N35" s="14">
        <v>83146</v>
      </c>
      <c r="O35" s="15">
        <f>((P35-N35)/N35)</f>
        <v>0.08404493300940515</v>
      </c>
      <c r="P35" s="14">
        <v>90134</v>
      </c>
      <c r="Q35" s="15">
        <f>((R35-P35)/P35)</f>
        <v>0.10838307408968868</v>
      </c>
      <c r="R35" s="14">
        <v>99903</v>
      </c>
      <c r="S35" s="15">
        <f>((T35-R35)/R35)</f>
        <v>0.08324074352121558</v>
      </c>
      <c r="T35" s="14">
        <v>108219</v>
      </c>
      <c r="U35" s="15">
        <f>((V35-T35)/T35)</f>
        <v>0.08307228859996858</v>
      </c>
      <c r="V35" s="14">
        <v>117209</v>
      </c>
    </row>
    <row r="36" spans="1:22" s="3" customFormat="1" ht="15" customHeight="1">
      <c r="A36" s="19" t="s">
        <v>3</v>
      </c>
      <c r="B36" s="7">
        <f>(B35/$B$104)</f>
        <v>0.021859124787447625</v>
      </c>
      <c r="C36" s="4"/>
      <c r="D36" s="7">
        <f>(D35/$D$104)</f>
        <v>0.02294564116396453</v>
      </c>
      <c r="E36" s="4"/>
      <c r="F36" s="7">
        <f>(F35/$F$104)</f>
        <v>0.022744421781268013</v>
      </c>
      <c r="G36" s="4"/>
      <c r="H36" s="7">
        <f>(H35/$H$104)</f>
        <v>0.0237290851813213</v>
      </c>
      <c r="I36" s="4"/>
      <c r="J36" s="7">
        <f>(J35/$J$104)</f>
        <v>0.024853048389424967</v>
      </c>
      <c r="K36" s="4"/>
      <c r="L36" s="7">
        <f>(L35/$L$104)</f>
        <v>0.025194125864483406</v>
      </c>
      <c r="M36" s="4"/>
      <c r="N36" s="16">
        <f>(N35/$N$104)</f>
        <v>0.025876183585027503</v>
      </c>
      <c r="O36" s="12"/>
      <c r="P36" s="16">
        <f>(P35/$P$104)</f>
        <v>0.026080288887217088</v>
      </c>
      <c r="Q36" s="15"/>
      <c r="R36" s="16">
        <f>(R35/$R$104)</f>
        <v>0.027012440761657656</v>
      </c>
      <c r="S36" s="15"/>
      <c r="T36" s="16">
        <f>(T35/$T$104)</f>
        <v>0.02748000304715472</v>
      </c>
      <c r="U36" s="15"/>
      <c r="V36" s="16">
        <f>(V35/$V$104)</f>
        <v>0.028065945117570996</v>
      </c>
    </row>
    <row r="37" spans="1:22" s="3" customFormat="1" ht="15" customHeight="1">
      <c r="A37" s="20" t="s">
        <v>16</v>
      </c>
      <c r="B37" s="6">
        <f>B39+B41</f>
        <v>438007</v>
      </c>
      <c r="C37" s="5">
        <f>((D37-B37)/B37)</f>
        <v>0.12250945761140804</v>
      </c>
      <c r="D37" s="6">
        <f>D39+D41</f>
        <v>491667</v>
      </c>
      <c r="E37" s="5">
        <f>((F37-D37)/D37)</f>
        <v>0.09389688549363695</v>
      </c>
      <c r="F37" s="6">
        <f>F39+F41</f>
        <v>537833</v>
      </c>
      <c r="G37" s="5">
        <f>((H37-F37)/F37)</f>
        <v>0.07971805374530756</v>
      </c>
      <c r="H37" s="6">
        <f>H39+H41</f>
        <v>580708</v>
      </c>
      <c r="I37" s="5">
        <f>((J37-H37)/H37)</f>
        <v>0.07943579217093617</v>
      </c>
      <c r="J37" s="6">
        <f>J39+J41</f>
        <v>626837</v>
      </c>
      <c r="K37" s="5">
        <f>((L37-J37)/J37)</f>
        <v>0.06852818196756094</v>
      </c>
      <c r="L37" s="6">
        <f>L39+L41</f>
        <v>669793</v>
      </c>
      <c r="M37" s="5">
        <f>((N37-L37)/L37)</f>
        <v>0.08750166096092375</v>
      </c>
      <c r="N37" s="14">
        <f>N39+N41</f>
        <v>728401</v>
      </c>
      <c r="O37" s="15">
        <f>((P37-N37)/N37)</f>
        <v>0.07142631599901703</v>
      </c>
      <c r="P37" s="14">
        <f>P39+P41</f>
        <v>780428</v>
      </c>
      <c r="Q37" s="15">
        <f>((R37-P37)/P37)</f>
        <v>0.05639854028814958</v>
      </c>
      <c r="R37" s="14">
        <f>R39+R41</f>
        <v>824443</v>
      </c>
      <c r="S37" s="15">
        <f>((T37-R37)/R37)</f>
        <v>0.04537609028155979</v>
      </c>
      <c r="T37" s="14">
        <f>T39+T41</f>
        <v>861853</v>
      </c>
      <c r="U37" s="15">
        <f>((V37-T37)/T37)</f>
        <v>0.04741875934759176</v>
      </c>
      <c r="V37" s="14">
        <v>902721</v>
      </c>
    </row>
    <row r="38" spans="1:22" s="3" customFormat="1" ht="15" customHeight="1">
      <c r="A38" s="19" t="s">
        <v>2</v>
      </c>
      <c r="B38" s="7">
        <f>(B37/$B$104)</f>
        <v>0.2320234986253622</v>
      </c>
      <c r="C38" s="4"/>
      <c r="D38" s="7">
        <f>(D37/$D$104)</f>
        <v>0.2334819543898456</v>
      </c>
      <c r="E38" s="4"/>
      <c r="F38" s="7">
        <f>(F37/$F$104)</f>
        <v>0.23256526929950605</v>
      </c>
      <c r="G38" s="4"/>
      <c r="H38" s="7">
        <f>(H37/$H$104)</f>
        <v>0.22921800514795942</v>
      </c>
      <c r="I38" s="4"/>
      <c r="J38" s="7">
        <f>(J37/$J$104)</f>
        <v>0.22906983330562097</v>
      </c>
      <c r="K38" s="4"/>
      <c r="L38" s="7">
        <f>(L37/$L$104)</f>
        <v>0.22860383306216636</v>
      </c>
      <c r="M38" s="4"/>
      <c r="N38" s="16">
        <f>(N37/$N$104)</f>
        <v>0.2266884516334835</v>
      </c>
      <c r="O38" s="12"/>
      <c r="P38" s="16">
        <f>(P37/$P$104)</f>
        <v>0.22581698022580887</v>
      </c>
      <c r="Q38" s="15"/>
      <c r="R38" s="16">
        <f>(R37/$R$104)</f>
        <v>0.22291840784424213</v>
      </c>
      <c r="S38" s="15"/>
      <c r="T38" s="16">
        <f>(T37/$T$104)</f>
        <v>0.21884995302303142</v>
      </c>
      <c r="U38" s="15"/>
      <c r="V38" s="16">
        <f>(V37/$V$104)</f>
        <v>0.21615846942196254</v>
      </c>
    </row>
    <row r="39" spans="1:22" s="3" customFormat="1" ht="15" customHeight="1">
      <c r="A39" s="20" t="s">
        <v>17</v>
      </c>
      <c r="B39" s="6">
        <v>198514</v>
      </c>
      <c r="C39" s="5">
        <f>((D39-B39)/B39)</f>
        <v>0.1621799973805374</v>
      </c>
      <c r="D39" s="6">
        <v>230709</v>
      </c>
      <c r="E39" s="5">
        <f>((F39-D39)/D39)</f>
        <v>0.11275242838380817</v>
      </c>
      <c r="F39" s="6">
        <v>256722</v>
      </c>
      <c r="G39" s="5">
        <f>((H39-F39)/F39)</f>
        <v>0.09936039762856319</v>
      </c>
      <c r="H39" s="6">
        <v>282230</v>
      </c>
      <c r="I39" s="5">
        <f>((J39-H39)/H39)</f>
        <v>0.08591928568897708</v>
      </c>
      <c r="J39" s="6">
        <v>306479</v>
      </c>
      <c r="K39" s="5">
        <f>((L39-J39)/J39)</f>
        <v>0.10102486630405345</v>
      </c>
      <c r="L39" s="6">
        <v>337441</v>
      </c>
      <c r="M39" s="5">
        <f>((N39-L39)/L39)</f>
        <v>0.1101792609671024</v>
      </c>
      <c r="N39" s="14">
        <v>374620</v>
      </c>
      <c r="O39" s="15">
        <f>((P39-N39)/N39)</f>
        <v>0.10102503870588864</v>
      </c>
      <c r="P39" s="14">
        <v>412466</v>
      </c>
      <c r="Q39" s="15">
        <f>((R39-P39)/P39)</f>
        <v>0.07605232916167635</v>
      </c>
      <c r="R39" s="14">
        <v>443835</v>
      </c>
      <c r="S39" s="15">
        <f>((T39-R39)/R39)</f>
        <v>0.07309473115008956</v>
      </c>
      <c r="T39" s="14">
        <v>476277</v>
      </c>
      <c r="U39" s="15">
        <f>((V39-T39)/T39)</f>
        <v>0.060819649069764024</v>
      </c>
      <c r="V39" s="14">
        <v>505244</v>
      </c>
    </row>
    <row r="40" spans="1:22" s="3" customFormat="1" ht="15" customHeight="1">
      <c r="A40" s="19" t="s">
        <v>3</v>
      </c>
      <c r="B40" s="7">
        <f>(B39/$B$104)</f>
        <v>0.10515793767249189</v>
      </c>
      <c r="C40" s="4"/>
      <c r="D40" s="7">
        <f>(D39/$D$104)</f>
        <v>0.10955868141511813</v>
      </c>
      <c r="E40" s="4"/>
      <c r="F40" s="7">
        <f>(F39/$F$104)</f>
        <v>0.1110095904585769</v>
      </c>
      <c r="G40" s="4"/>
      <c r="H40" s="7">
        <f>(H39/$H$104)</f>
        <v>0.1114022840961526</v>
      </c>
      <c r="I40" s="4"/>
      <c r="J40" s="7">
        <f>(J39/$J$104)</f>
        <v>0.1119989621571053</v>
      </c>
      <c r="K40" s="4"/>
      <c r="L40" s="7">
        <f>(L39/$L$104)</f>
        <v>0.11517036760959054</v>
      </c>
      <c r="M40" s="4"/>
      <c r="N40" s="16">
        <f>(N39/$N$104)</f>
        <v>0.1165869181274265</v>
      </c>
      <c r="O40" s="12"/>
      <c r="P40" s="16">
        <f>(P39/$P$104)</f>
        <v>0.1193471102597786</v>
      </c>
      <c r="Q40" s="15"/>
      <c r="R40" s="16">
        <f>(R39/$R$104)</f>
        <v>0.1200070733156194</v>
      </c>
      <c r="S40" s="15"/>
      <c r="T40" s="16">
        <f>(T39/$T$104)</f>
        <v>0.12094080901957797</v>
      </c>
      <c r="U40" s="15"/>
      <c r="V40" s="16">
        <f>(V39/$V$104)</f>
        <v>0.1209817537474259</v>
      </c>
    </row>
    <row r="41" spans="1:22" s="3" customFormat="1" ht="15" customHeight="1">
      <c r="A41" s="20" t="s">
        <v>18</v>
      </c>
      <c r="B41" s="6">
        <v>239493</v>
      </c>
      <c r="C41" s="5">
        <f>((D41-B41)/B41)</f>
        <v>0.08962683669251294</v>
      </c>
      <c r="D41" s="6">
        <v>260958</v>
      </c>
      <c r="E41" s="5">
        <f>((F41-D41)/D41)</f>
        <v>0.0772269867181692</v>
      </c>
      <c r="F41" s="6">
        <v>281111</v>
      </c>
      <c r="G41" s="5">
        <f>((H41-F41)/F41)</f>
        <v>0.0617798663161527</v>
      </c>
      <c r="H41" s="6">
        <v>298478</v>
      </c>
      <c r="I41" s="5">
        <f>((J41-H41)/H41)</f>
        <v>0.07330523522671688</v>
      </c>
      <c r="J41" s="6">
        <v>320358</v>
      </c>
      <c r="K41" s="5">
        <f>((L41-J41)/J41)</f>
        <v>0.037439364710729874</v>
      </c>
      <c r="L41" s="6">
        <v>332352</v>
      </c>
      <c r="M41" s="5">
        <f>((N41-L41)/L41)</f>
        <v>0.06447681975736569</v>
      </c>
      <c r="N41" s="14">
        <v>353781</v>
      </c>
      <c r="O41" s="15">
        <f>((P41-N41)/N41)</f>
        <v>0.04008411983684822</v>
      </c>
      <c r="P41" s="14">
        <v>367962</v>
      </c>
      <c r="Q41" s="15">
        <f>((R41-P41)/P41)</f>
        <v>0.03436767927122909</v>
      </c>
      <c r="R41" s="14">
        <v>380608</v>
      </c>
      <c r="S41" s="15">
        <f>((T41-R41)/R41)</f>
        <v>0.013052799730956785</v>
      </c>
      <c r="T41" s="14">
        <v>385576</v>
      </c>
      <c r="U41" s="15">
        <f>((V41-T41)/T41)</f>
        <v>0.030865510301471045</v>
      </c>
      <c r="V41" s="14">
        <v>397477</v>
      </c>
    </row>
    <row r="42" spans="1:22" s="3" customFormat="1" ht="15" customHeight="1">
      <c r="A42" s="19" t="s">
        <v>3</v>
      </c>
      <c r="B42" s="7">
        <f>(B41/$B$104)</f>
        <v>0.12686556095287033</v>
      </c>
      <c r="C42" s="4"/>
      <c r="D42" s="7">
        <f>(D41/$D$104)</f>
        <v>0.12392327297472745</v>
      </c>
      <c r="E42" s="4"/>
      <c r="F42" s="7">
        <f>(F41/$F$104)</f>
        <v>0.12155567884092915</v>
      </c>
      <c r="G42" s="4"/>
      <c r="H42" s="7">
        <f>(H41/$H$104)</f>
        <v>0.11781572105180682</v>
      </c>
      <c r="I42" s="4"/>
      <c r="J42" s="7">
        <f>(J41/$J$104)</f>
        <v>0.11707087114851568</v>
      </c>
      <c r="K42" s="4"/>
      <c r="L42" s="7">
        <f>(L41/$L$104)</f>
        <v>0.11343346545257581</v>
      </c>
      <c r="M42" s="4"/>
      <c r="N42" s="16">
        <f>(N41/$N$104)</f>
        <v>0.110101533506057</v>
      </c>
      <c r="O42" s="12"/>
      <c r="P42" s="16">
        <f>(P41/$P$104)</f>
        <v>0.10646986996603029</v>
      </c>
      <c r="Q42" s="15"/>
      <c r="R42" s="16">
        <f>(R41/$R$104)</f>
        <v>0.10291133452862272</v>
      </c>
      <c r="S42" s="15"/>
      <c r="T42" s="16">
        <f>(T41/$T$104)</f>
        <v>0.09790914400345344</v>
      </c>
      <c r="U42" s="15"/>
      <c r="V42" s="16">
        <f>(V41/$V$104)</f>
        <v>0.09517671567453666</v>
      </c>
    </row>
    <row r="43" spans="1:22" s="3" customFormat="1" ht="15" customHeight="1">
      <c r="A43" s="19" t="s">
        <v>19</v>
      </c>
      <c r="B43" s="6">
        <v>32635</v>
      </c>
      <c r="C43" s="5">
        <f>((D43-B43)/B43)</f>
        <v>0.1675808181400337</v>
      </c>
      <c r="D43" s="6">
        <v>38104</v>
      </c>
      <c r="E43" s="5">
        <f>((F43-D43)/D43)</f>
        <v>0.1730526978794877</v>
      </c>
      <c r="F43" s="6">
        <v>44698</v>
      </c>
      <c r="G43" s="5">
        <f>((H43-F43)/F43)</f>
        <v>0.17266991811714172</v>
      </c>
      <c r="H43" s="6">
        <v>52416</v>
      </c>
      <c r="I43" s="5">
        <f>((J43-H43)/H43)</f>
        <v>0.17101648351648352</v>
      </c>
      <c r="J43" s="6">
        <v>61380</v>
      </c>
      <c r="K43" s="5">
        <f>((L43-J43)/J43)</f>
        <v>0.19868035190615835</v>
      </c>
      <c r="L43" s="6">
        <v>73575</v>
      </c>
      <c r="M43" s="5">
        <f>((N43-L43)/L43)</f>
        <v>0.17770981991165477</v>
      </c>
      <c r="N43" s="14">
        <v>86650</v>
      </c>
      <c r="O43" s="15">
        <f>((P43-N43)/N43)</f>
        <v>0.1420542412002308</v>
      </c>
      <c r="P43" s="14">
        <v>98959</v>
      </c>
      <c r="Q43" s="15">
        <f>((R43-P43)/P43)</f>
        <v>0.09983932739821542</v>
      </c>
      <c r="R43" s="14">
        <v>108839</v>
      </c>
      <c r="S43" s="15">
        <f>((T43-R43)/R43)</f>
        <v>0.08681630665478367</v>
      </c>
      <c r="T43" s="14">
        <v>118288</v>
      </c>
      <c r="U43" s="15">
        <f>((V43-T43)/T43)</f>
        <v>0.10172629514405519</v>
      </c>
      <c r="V43" s="14">
        <v>130321</v>
      </c>
    </row>
    <row r="44" spans="1:22" s="3" customFormat="1" ht="15" customHeight="1">
      <c r="A44" s="19" t="s">
        <v>2</v>
      </c>
      <c r="B44" s="7">
        <f>(B43/$B$104)</f>
        <v>0.01728759329791235</v>
      </c>
      <c r="C44" s="4"/>
      <c r="D44" s="7">
        <f>(D43/$D$104)</f>
        <v>0.01809476005115388</v>
      </c>
      <c r="E44" s="4"/>
      <c r="F44" s="7">
        <f>(F43/$F$104)</f>
        <v>0.019327937123882918</v>
      </c>
      <c r="G44" s="4"/>
      <c r="H44" s="7">
        <f>(H43/$H$104)</f>
        <v>0.020689728672302503</v>
      </c>
      <c r="I44" s="4"/>
      <c r="J44" s="7">
        <f>(J43/$J$104)</f>
        <v>0.022430562280623217</v>
      </c>
      <c r="K44" s="4"/>
      <c r="L44" s="7">
        <f>(L43/$L$104)</f>
        <v>0.025111530006358514</v>
      </c>
      <c r="M44" s="4"/>
      <c r="N44" s="16">
        <f>(N43/$N$104)</f>
        <v>0.026966676781115546</v>
      </c>
      <c r="O44" s="12"/>
      <c r="P44" s="16">
        <f>(P43/$P$104)</f>
        <v>0.028633804202521977</v>
      </c>
      <c r="Q44" s="15"/>
      <c r="R44" s="16">
        <f>(R43/$R$104)</f>
        <v>0.02942861615825408</v>
      </c>
      <c r="S44" s="15"/>
      <c r="T44" s="16">
        <f>(T43/$T$104)</f>
        <v>0.03003681978619131</v>
      </c>
      <c r="U44" s="15"/>
      <c r="V44" s="16">
        <f>(V43/$V$104)</f>
        <v>0.031205641492265696</v>
      </c>
    </row>
    <row r="45" spans="1:22" s="3" customFormat="1" ht="15" customHeight="1">
      <c r="A45" s="20" t="s">
        <v>20</v>
      </c>
      <c r="B45" s="6">
        <v>79169</v>
      </c>
      <c r="C45" s="5">
        <f>((D45-B45)/B45)</f>
        <v>0.07904609127309932</v>
      </c>
      <c r="D45" s="6">
        <v>85427</v>
      </c>
      <c r="E45" s="5">
        <f>((F45-D45)/D45)</f>
        <v>0.06570522200241141</v>
      </c>
      <c r="F45" s="6">
        <v>91040</v>
      </c>
      <c r="G45" s="5">
        <f>((H45-F45)/F45)</f>
        <v>0.06592706502636204</v>
      </c>
      <c r="H45" s="6">
        <v>97042</v>
      </c>
      <c r="I45" s="5">
        <f>((J45-H45)/H45)</f>
        <v>0.03715916819521444</v>
      </c>
      <c r="J45" s="6">
        <v>100648</v>
      </c>
      <c r="K45" s="5">
        <f>((L45-J45)/J45)</f>
        <v>0.007064223829584294</v>
      </c>
      <c r="L45" s="6">
        <v>101359</v>
      </c>
      <c r="M45" s="5">
        <f>((N45-L45)/L45)</f>
        <v>0.012529721090381713</v>
      </c>
      <c r="N45" s="14">
        <v>102629</v>
      </c>
      <c r="O45" s="15">
        <f>((P45-N45)/N45)</f>
        <v>0.04640988414580674</v>
      </c>
      <c r="P45" s="14">
        <v>107392</v>
      </c>
      <c r="Q45" s="15">
        <f>((R45-P45)/P45)</f>
        <v>0.013613676996424314</v>
      </c>
      <c r="R45" s="14">
        <v>108854</v>
      </c>
      <c r="S45" s="15">
        <f>((T45-R45)/R45)</f>
        <v>0.009407095742921711</v>
      </c>
      <c r="T45" s="14">
        <v>109878</v>
      </c>
      <c r="U45" s="15">
        <f>((V45-T45)/T45)</f>
        <v>0.003813320227889113</v>
      </c>
      <c r="V45" s="14">
        <v>110297</v>
      </c>
    </row>
    <row r="46" spans="1:22" s="3" customFormat="1" ht="15" customHeight="1">
      <c r="A46" s="19" t="s">
        <v>2</v>
      </c>
      <c r="B46" s="7">
        <f>(B45/$B$104)</f>
        <v>0.041937842004057695</v>
      </c>
      <c r="C46" s="4"/>
      <c r="D46" s="7">
        <f>(D45/$D$104)</f>
        <v>0.04056742249868577</v>
      </c>
      <c r="E46" s="4"/>
      <c r="F46" s="7">
        <f>(F45/$F$104)</f>
        <v>0.03936675904421453</v>
      </c>
      <c r="G46" s="4"/>
      <c r="H46" s="7">
        <f>(H45/$H$104)</f>
        <v>0.0383045758893769</v>
      </c>
      <c r="I46" s="4"/>
      <c r="J46" s="7">
        <f>(J45/$J$104)</f>
        <v>0.036780567488109574</v>
      </c>
      <c r="K46" s="4"/>
      <c r="L46" s="7">
        <f>(L45/$L$104)</f>
        <v>0.03459435365157313</v>
      </c>
      <c r="M46" s="4"/>
      <c r="N46" s="16">
        <f>(N45/$N$104)</f>
        <v>0.031939562277773885</v>
      </c>
      <c r="O46" s="12"/>
      <c r="P46" s="16">
        <f>(P45/$P$104)</f>
        <v>0.031073894248297176</v>
      </c>
      <c r="Q46" s="13"/>
      <c r="R46" s="16">
        <f>(R45/$R$104)</f>
        <v>0.029432671958494562</v>
      </c>
      <c r="S46" s="13"/>
      <c r="T46" s="16">
        <f>(T45/$T$104)</f>
        <v>0.0279012721870953</v>
      </c>
      <c r="U46" s="13"/>
      <c r="V46" s="16">
        <f>(V45/$V$104)</f>
        <v>0.026410851970691058</v>
      </c>
    </row>
    <row r="47" s="29" customFormat="1" ht="117.75" customHeight="1"/>
    <row r="48" spans="1:22" s="3" customFormat="1" ht="35.25" customHeight="1">
      <c r="A48" s="28" t="s">
        <v>56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3" customFormat="1" ht="30" customHeight="1">
      <c r="A49" s="25" t="s">
        <v>59</v>
      </c>
      <c r="B49" s="4">
        <v>2004</v>
      </c>
      <c r="C49" s="18" t="s">
        <v>57</v>
      </c>
      <c r="D49" s="4">
        <v>2005</v>
      </c>
      <c r="E49" s="18" t="s">
        <v>57</v>
      </c>
      <c r="F49" s="4">
        <v>2006</v>
      </c>
      <c r="G49" s="18" t="s">
        <v>57</v>
      </c>
      <c r="H49" s="4">
        <v>2007</v>
      </c>
      <c r="I49" s="18" t="s">
        <v>57</v>
      </c>
      <c r="J49" s="4">
        <v>2008</v>
      </c>
      <c r="K49" s="18" t="s">
        <v>57</v>
      </c>
      <c r="L49" s="4">
        <v>2009</v>
      </c>
      <c r="M49" s="18" t="s">
        <v>57</v>
      </c>
      <c r="N49" s="12">
        <v>2010</v>
      </c>
      <c r="O49" s="18" t="s">
        <v>57</v>
      </c>
      <c r="P49" s="12">
        <v>2011</v>
      </c>
      <c r="Q49" s="18" t="s">
        <v>57</v>
      </c>
      <c r="R49" s="12">
        <v>2012</v>
      </c>
      <c r="S49" s="18" t="s">
        <v>57</v>
      </c>
      <c r="T49" s="12">
        <v>2013</v>
      </c>
      <c r="U49" s="18" t="s">
        <v>57</v>
      </c>
      <c r="V49" s="12">
        <v>2014</v>
      </c>
    </row>
    <row r="50" spans="1:22" s="3" customFormat="1" ht="21" customHeight="1">
      <c r="A50" s="20" t="s">
        <v>21</v>
      </c>
      <c r="B50" s="6">
        <f>B52+B54</f>
        <v>20837</v>
      </c>
      <c r="C50" s="5">
        <f>((D50-B50)/B50)</f>
        <v>0.05936555166290733</v>
      </c>
      <c r="D50" s="6">
        <f>D52+D54</f>
        <v>22074</v>
      </c>
      <c r="E50" s="5">
        <f>((F50-D50)/D50)</f>
        <v>0.06827036332336686</v>
      </c>
      <c r="F50" s="6">
        <f>F52+F54</f>
        <v>23581</v>
      </c>
      <c r="G50" s="5">
        <f>((H50-F50)/F50)</f>
        <v>0.008311776430176837</v>
      </c>
      <c r="H50" s="6">
        <f>H52+H54</f>
        <v>23777</v>
      </c>
      <c r="I50" s="5">
        <f>((J50-H50)/H50)</f>
        <v>-0.04861841275181898</v>
      </c>
      <c r="J50" s="6">
        <f>J52+J54</f>
        <v>22621</v>
      </c>
      <c r="K50" s="5">
        <f>((L50-J50)/J50)</f>
        <v>0.017815304363202333</v>
      </c>
      <c r="L50" s="6">
        <f>L52+L54</f>
        <v>23024</v>
      </c>
      <c r="M50" s="5"/>
      <c r="N50" s="14"/>
      <c r="O50" s="15"/>
      <c r="P50" s="14">
        <v>20637</v>
      </c>
      <c r="Q50" s="13"/>
      <c r="R50" s="14">
        <v>19769</v>
      </c>
      <c r="S50" s="13"/>
      <c r="T50" s="14">
        <v>20725</v>
      </c>
      <c r="U50" s="13"/>
      <c r="V50" s="14">
        <v>21268</v>
      </c>
    </row>
    <row r="51" spans="1:22" s="3" customFormat="1" ht="13.5" customHeight="1">
      <c r="A51" s="19" t="s">
        <v>2</v>
      </c>
      <c r="B51" s="7">
        <f>(B50/$B$104)</f>
        <v>0.011037891268533773</v>
      </c>
      <c r="C51" s="4"/>
      <c r="D51" s="7">
        <f>(D50/$D$104)</f>
        <v>0.01048246203467276</v>
      </c>
      <c r="E51" s="4"/>
      <c r="F51" s="7">
        <f>(F50/$F$104)</f>
        <v>0.010196699747601304</v>
      </c>
      <c r="G51" s="4"/>
      <c r="H51" s="7">
        <f>(H50/$H$104)</f>
        <v>0.009385296066875317</v>
      </c>
      <c r="I51" s="4"/>
      <c r="J51" s="7">
        <f>(J50/$J$104)</f>
        <v>0.008266564831377938</v>
      </c>
      <c r="K51" s="4"/>
      <c r="L51" s="7">
        <f>(L50/$L$104)</f>
        <v>0.00785821089862587</v>
      </c>
      <c r="M51" s="4"/>
      <c r="N51" s="16"/>
      <c r="O51" s="12"/>
      <c r="P51" s="16">
        <f>(P50/$P$104)</f>
        <v>0.005971319610418921</v>
      </c>
      <c r="Q51" s="13"/>
      <c r="R51" s="16">
        <f>(R50/$R$104)</f>
        <v>0.005345274330272466</v>
      </c>
      <c r="S51" s="13"/>
      <c r="T51" s="16">
        <f>(T50/$T$104)</f>
        <v>0.005262690129758005</v>
      </c>
      <c r="U51" s="13"/>
      <c r="V51" s="16">
        <f>(V50/$V$104)</f>
        <v>0.005092667975671664</v>
      </c>
    </row>
    <row r="52" spans="1:22" s="3" customFormat="1" ht="13.5" customHeight="1">
      <c r="A52" s="20" t="s">
        <v>22</v>
      </c>
      <c r="B52" s="6">
        <v>19016</v>
      </c>
      <c r="C52" s="5">
        <f>((D52-B52)/B52)</f>
        <v>0.06431426167437947</v>
      </c>
      <c r="D52" s="6">
        <v>20239</v>
      </c>
      <c r="E52" s="5">
        <f>((F52-D52)/D52)</f>
        <v>0.06586293789218835</v>
      </c>
      <c r="F52" s="6">
        <v>21572</v>
      </c>
      <c r="G52" s="5">
        <f>((H52-F52)/F52)</f>
        <v>0.0063508251437048024</v>
      </c>
      <c r="H52" s="6">
        <v>21709</v>
      </c>
      <c r="I52" s="5">
        <f>((J52-H52)/H52)</f>
        <v>-0.04763001520106868</v>
      </c>
      <c r="J52" s="6">
        <v>20675</v>
      </c>
      <c r="K52" s="5">
        <f>((L52-J52)/J52)</f>
        <v>0.017122128174123338</v>
      </c>
      <c r="L52" s="6">
        <v>21029</v>
      </c>
      <c r="M52" s="5">
        <f>((N52-L52)/L52)</f>
        <v>0.01559750820295782</v>
      </c>
      <c r="N52" s="14">
        <v>21357</v>
      </c>
      <c r="O52" s="15">
        <f>((P52-N52)/N52)</f>
        <v>-0.0337126000842815</v>
      </c>
      <c r="P52" s="14">
        <v>20637</v>
      </c>
      <c r="Q52" s="15">
        <f>((R52-P52)/P52)</f>
        <v>-0.04206037699277996</v>
      </c>
      <c r="R52" s="14">
        <v>19769</v>
      </c>
      <c r="S52" s="15">
        <f>((T52-R52)/R52)</f>
        <v>0.0483585411502858</v>
      </c>
      <c r="T52" s="14">
        <v>20725</v>
      </c>
      <c r="U52" s="15">
        <f>((V52-T52)/T52)</f>
        <v>0.026200241254523523</v>
      </c>
      <c r="V52" s="14">
        <v>21268</v>
      </c>
    </row>
    <row r="53" spans="1:22" s="3" customFormat="1" ht="13.5" customHeight="1">
      <c r="A53" s="19" t="s">
        <v>3</v>
      </c>
      <c r="B53" s="7">
        <f>(B52/$B$104)</f>
        <v>0.010073261043453387</v>
      </c>
      <c r="C53" s="4"/>
      <c r="D53" s="7">
        <f>(D52/$D$104)</f>
        <v>0.009611060483815437</v>
      </c>
      <c r="E53" s="4"/>
      <c r="F53" s="7">
        <f>(F52/$F$104)</f>
        <v>0.009327984689167353</v>
      </c>
      <c r="G53" s="4"/>
      <c r="H53" s="7">
        <f>(H52/$H$104)</f>
        <v>0.008569011747310269</v>
      </c>
      <c r="I53" s="4"/>
      <c r="J53" s="7">
        <f>(J52/$J$104)</f>
        <v>0.007555423185921881</v>
      </c>
      <c r="K53" s="4"/>
      <c r="L53" s="7">
        <f>(L52/$L$104)</f>
        <v>0.007177307026893826</v>
      </c>
      <c r="M53" s="4"/>
      <c r="N53" s="16">
        <f>(N52/$N$104)</f>
        <v>0.006646593375814019</v>
      </c>
      <c r="O53" s="12"/>
      <c r="P53" s="16">
        <f>(P52/$P$104)</f>
        <v>0.005971319610418921</v>
      </c>
      <c r="Q53" s="13"/>
      <c r="R53" s="16">
        <f>(R52/$R$104)</f>
        <v>0.005345274330272466</v>
      </c>
      <c r="S53" s="13"/>
      <c r="T53" s="16">
        <f>(T52/$T$104)</f>
        <v>0.005262690129758005</v>
      </c>
      <c r="U53" s="13"/>
      <c r="V53" s="16">
        <f>(V52/$V$104)</f>
        <v>0.005092667975671664</v>
      </c>
    </row>
    <row r="54" spans="1:22" s="3" customFormat="1" ht="13.5" customHeight="1">
      <c r="A54" s="20" t="s">
        <v>23</v>
      </c>
      <c r="B54" s="6">
        <v>1821</v>
      </c>
      <c r="C54" s="5">
        <f>((D54-B54)/B54)</f>
        <v>0.007688083470620538</v>
      </c>
      <c r="D54" s="6">
        <v>1835</v>
      </c>
      <c r="E54" s="5">
        <f>((F54-D54)/D54)</f>
        <v>0.09482288828337875</v>
      </c>
      <c r="F54" s="6">
        <v>2009</v>
      </c>
      <c r="G54" s="5">
        <f>((H54-F54)/F54)</f>
        <v>0.02936784469885515</v>
      </c>
      <c r="H54" s="6">
        <v>2068</v>
      </c>
      <c r="I54" s="5">
        <f>((J54-H54)/H54)</f>
        <v>-0.05899419729206963</v>
      </c>
      <c r="J54" s="6">
        <v>1946</v>
      </c>
      <c r="K54" s="5">
        <f>((L54-J54)/J54)</f>
        <v>0.025179856115107913</v>
      </c>
      <c r="L54" s="6">
        <v>1995</v>
      </c>
      <c r="M54" s="5"/>
      <c r="N54" s="14"/>
      <c r="O54" s="15"/>
      <c r="P54" s="14"/>
      <c r="Q54" s="13"/>
      <c r="R54" s="12"/>
      <c r="S54" s="13"/>
      <c r="T54" s="12"/>
      <c r="U54" s="13"/>
      <c r="V54" s="12"/>
    </row>
    <row r="55" spans="1:22" s="3" customFormat="1" ht="13.5" customHeight="1">
      <c r="A55" s="19" t="s">
        <v>3</v>
      </c>
      <c r="B55" s="7">
        <f>(B54/$B$104)</f>
        <v>0.0009646302250803858</v>
      </c>
      <c r="C55" s="4"/>
      <c r="D55" s="7">
        <f>(D54/$D$104)</f>
        <v>0.0008714015508573214</v>
      </c>
      <c r="E55" s="4"/>
      <c r="F55" s="7">
        <f>(F54/$F$104)</f>
        <v>0.000868715058433952</v>
      </c>
      <c r="G55" s="4"/>
      <c r="H55" s="7">
        <f>(H54/$H$104)</f>
        <v>0.0008162843195650484</v>
      </c>
      <c r="I55" s="4"/>
      <c r="J55" s="7">
        <f>(J54/$J$104)</f>
        <v>0.0007111416454560571</v>
      </c>
      <c r="K55" s="4"/>
      <c r="L55" s="7">
        <f>(L54/$L$104)</f>
        <v>0.0006809038717320453</v>
      </c>
      <c r="M55" s="4"/>
      <c r="N55" s="16"/>
      <c r="O55" s="12"/>
      <c r="P55" s="16"/>
      <c r="Q55" s="13"/>
      <c r="R55" s="12"/>
      <c r="S55" s="13"/>
      <c r="T55" s="12"/>
      <c r="U55" s="13"/>
      <c r="V55" s="12"/>
    </row>
    <row r="56" spans="1:22" s="3" customFormat="1" ht="13.5" customHeight="1">
      <c r="A56" s="21" t="s">
        <v>24</v>
      </c>
      <c r="B56" s="6">
        <v>4500</v>
      </c>
      <c r="C56" s="5">
        <f>((D56-B56)/B56)</f>
        <v>0.02688888888888889</v>
      </c>
      <c r="D56" s="6">
        <v>4621</v>
      </c>
      <c r="E56" s="5">
        <f>((F56-D56)/D56)</f>
        <v>0.11209694871239992</v>
      </c>
      <c r="F56" s="6">
        <v>5139</v>
      </c>
      <c r="G56" s="5">
        <f>((H56-F56)/F56)</f>
        <v>0.050204319906596614</v>
      </c>
      <c r="H56" s="6">
        <v>5397</v>
      </c>
      <c r="I56" s="5">
        <f>((J56-H56)/H56)</f>
        <v>-0.02556976097832129</v>
      </c>
      <c r="J56" s="6">
        <v>5259</v>
      </c>
      <c r="K56" s="5">
        <f>((L56-J56)/J56)</f>
        <v>-0.04905875641756988</v>
      </c>
      <c r="L56" s="6">
        <v>5001</v>
      </c>
      <c r="M56" s="5">
        <f>((N56-L56)/L56)</f>
        <v>0.07758448310337933</v>
      </c>
      <c r="N56" s="14">
        <v>5389</v>
      </c>
      <c r="O56" s="15">
        <f>((P56-N56)/N56)</f>
        <v>-0.02913341992948599</v>
      </c>
      <c r="P56" s="14">
        <v>5232</v>
      </c>
      <c r="Q56" s="15">
        <f>((R56-P56)/P56)</f>
        <v>-0.09136085626911315</v>
      </c>
      <c r="R56" s="14">
        <v>4754</v>
      </c>
      <c r="S56" s="15">
        <f>((T56-R56)/R56)</f>
        <v>0.04459402608329827</v>
      </c>
      <c r="T56" s="14">
        <v>4966</v>
      </c>
      <c r="U56" s="15">
        <f>((V56-T56)/T56)</f>
        <v>0.02919855014095852</v>
      </c>
      <c r="V56" s="14">
        <v>5111</v>
      </c>
    </row>
    <row r="57" spans="1:22" s="3" customFormat="1" ht="13.5" customHeight="1">
      <c r="A57" s="19" t="s">
        <v>3</v>
      </c>
      <c r="B57" s="7">
        <f>(B56/$B$104)</f>
        <v>0.002383764971368334</v>
      </c>
      <c r="C57" s="4"/>
      <c r="D57" s="7">
        <f>(D56/$D$104)</f>
        <v>0.0021944122978265297</v>
      </c>
      <c r="E57" s="4"/>
      <c r="F57" s="7">
        <f>(F56/$F$104)</f>
        <v>0.0022221636064171622</v>
      </c>
      <c r="G57" s="4"/>
      <c r="H57" s="7">
        <f>(H56/$H$104)</f>
        <v>0.002130312607684993</v>
      </c>
      <c r="I57" s="4"/>
      <c r="J57" s="7">
        <f>(J56/$J$104)</f>
        <v>0.0019218365433984605</v>
      </c>
      <c r="K57" s="4"/>
      <c r="L57" s="7">
        <f>(L56/$L$104)</f>
        <v>0.0017068672995147664</v>
      </c>
      <c r="M57" s="4"/>
      <c r="N57" s="16">
        <f>(N56/$N$104)</f>
        <v>0.0016771312310840355</v>
      </c>
      <c r="O57" s="12"/>
      <c r="P57" s="16">
        <f>(P56/$P$104)</f>
        <v>0.0015138801280085185</v>
      </c>
      <c r="Q57" s="13"/>
      <c r="R57" s="16">
        <f>(R56/$R$104)</f>
        <v>0.0012854182895500684</v>
      </c>
      <c r="S57" s="13"/>
      <c r="T57" s="16">
        <f>(T56/$T$104)</f>
        <v>0.0012610141946624008</v>
      </c>
      <c r="U57" s="13"/>
      <c r="V57" s="16">
        <f>(V56/$V$104)</f>
        <v>0.0012238398544131028</v>
      </c>
    </row>
    <row r="58" spans="1:22" s="3" customFormat="1" ht="13.5" customHeight="1">
      <c r="A58" s="20" t="s">
        <v>25</v>
      </c>
      <c r="B58" s="6">
        <f>B60+B62</f>
        <v>125874</v>
      </c>
      <c r="C58" s="5">
        <f>((D58-B58)/B58)</f>
        <v>0.14217391995169773</v>
      </c>
      <c r="D58" s="6">
        <f>D60+D62</f>
        <v>143770</v>
      </c>
      <c r="E58" s="5">
        <f>((F58-D58)/D58)</f>
        <v>0.08946233567503652</v>
      </c>
      <c r="F58" s="6">
        <f>F60+F62</f>
        <v>156632</v>
      </c>
      <c r="G58" s="5">
        <f>((H58-F58)/F58)</f>
        <v>0.11302926605036008</v>
      </c>
      <c r="H58" s="6">
        <f>H60+H62</f>
        <v>174336</v>
      </c>
      <c r="I58" s="5">
        <f>((J58-H58)/H58)</f>
        <v>0.09766198604992658</v>
      </c>
      <c r="J58" s="6">
        <f>J60+J62</f>
        <v>191362</v>
      </c>
      <c r="K58" s="5">
        <f>((L58-J58)/J58)</f>
        <v>0.06983622662806618</v>
      </c>
      <c r="L58" s="6">
        <f>L60+L62</f>
        <v>204726</v>
      </c>
      <c r="M58" s="5">
        <f>((N58-L58)/L58)</f>
        <v>0.11634574992917363</v>
      </c>
      <c r="N58" s="14">
        <f>N60+N62</f>
        <v>228545</v>
      </c>
      <c r="O58" s="15">
        <f>((P58-N58)/N58)</f>
        <v>0.06302041173510688</v>
      </c>
      <c r="P58" s="14">
        <f>P60+P62</f>
        <v>242948</v>
      </c>
      <c r="Q58" s="15">
        <f>((R58-P58)/P58)</f>
        <v>0.06160577572155358</v>
      </c>
      <c r="R58" s="14">
        <f>R60+R62</f>
        <v>257915</v>
      </c>
      <c r="S58" s="15">
        <f>((T58-R58)/R58)</f>
        <v>0.07041079425392087</v>
      </c>
      <c r="T58" s="14">
        <f>T60+T62</f>
        <v>276075</v>
      </c>
      <c r="U58" s="15">
        <f>((V58-T58)/T58)</f>
        <v>0.05552476682061034</v>
      </c>
      <c r="V58" s="14">
        <v>291404</v>
      </c>
    </row>
    <row r="59" spans="1:22" s="3" customFormat="1" ht="13.5" customHeight="1">
      <c r="A59" s="19" t="s">
        <v>2</v>
      </c>
      <c r="B59" s="7">
        <f>(B58/$B$104)</f>
        <v>0.06667867377911504</v>
      </c>
      <c r="C59" s="4"/>
      <c r="D59" s="7">
        <f>(D58/$D$104)</f>
        <v>0.06827324303365509</v>
      </c>
      <c r="E59" s="4"/>
      <c r="F59" s="7">
        <f>(F58/$F$104)</f>
        <v>0.06772950574048121</v>
      </c>
      <c r="G59" s="4"/>
      <c r="H59" s="7">
        <f>(H58/$H$104)</f>
        <v>0.06881418913718194</v>
      </c>
      <c r="I59" s="4"/>
      <c r="J59" s="7">
        <f>(J58/$J$104)</f>
        <v>0.06993087747058684</v>
      </c>
      <c r="K59" s="4"/>
      <c r="L59" s="7">
        <f>(L58/$L$104)</f>
        <v>0.06987404814246352</v>
      </c>
      <c r="M59" s="4"/>
      <c r="N59" s="16">
        <f>(N58/$N$104)</f>
        <v>0.0711263605878829</v>
      </c>
      <c r="O59" s="12"/>
      <c r="P59" s="16">
        <f>(P58/$P$104)</f>
        <v>0.07029704689208975</v>
      </c>
      <c r="Q59" s="13"/>
      <c r="R59" s="16">
        <f>(R58/$R$104)</f>
        <v>0.06973678126825955</v>
      </c>
      <c r="S59" s="13"/>
      <c r="T59" s="16">
        <f>(T58/$T$104)</f>
        <v>0.07010360326045555</v>
      </c>
      <c r="U59" s="13"/>
      <c r="V59" s="16">
        <f>(V58/$V$104)</f>
        <v>0.06977730951582779</v>
      </c>
    </row>
    <row r="60" spans="1:22" s="3" customFormat="1" ht="13.5" customHeight="1">
      <c r="A60" s="20" t="s">
        <v>26</v>
      </c>
      <c r="B60" s="6">
        <v>112894</v>
      </c>
      <c r="C60" s="5">
        <f>((D60-B60)/B60)</f>
        <v>0.14552589154428047</v>
      </c>
      <c r="D60" s="6">
        <v>129323</v>
      </c>
      <c r="E60" s="5">
        <f>((F60-D60)/D60)</f>
        <v>0.11264044292198604</v>
      </c>
      <c r="F60" s="6">
        <v>143890</v>
      </c>
      <c r="G60" s="5">
        <f>((H60-F60)/F60)</f>
        <v>0.11875738411286399</v>
      </c>
      <c r="H60" s="6">
        <v>160978</v>
      </c>
      <c r="I60" s="5">
        <f>((J60-H60)/H60)</f>
        <v>0.10277180732770938</v>
      </c>
      <c r="J60" s="6">
        <v>177522</v>
      </c>
      <c r="K60" s="5">
        <f>((L60-J60)/J60)</f>
        <v>0.07027861335496445</v>
      </c>
      <c r="L60" s="6">
        <v>189998</v>
      </c>
      <c r="M60" s="5">
        <f>((N60-L60)/L60)</f>
        <v>0.1141222539184623</v>
      </c>
      <c r="N60" s="14">
        <v>211681</v>
      </c>
      <c r="O60" s="15">
        <f>((P60-N60)/N60)</f>
        <v>0.06687421166755637</v>
      </c>
      <c r="P60" s="14">
        <v>225837</v>
      </c>
      <c r="Q60" s="15">
        <f>((R60-P60)/P60)</f>
        <v>0.060556950366857515</v>
      </c>
      <c r="R60" s="14">
        <v>239513</v>
      </c>
      <c r="S60" s="15">
        <f>((T60-R60)/R60)</f>
        <v>0.06782512848989408</v>
      </c>
      <c r="T60" s="14">
        <v>255758</v>
      </c>
      <c r="U60" s="15">
        <f>((V60-T60)/T60)</f>
        <v>0.0597635264586054</v>
      </c>
      <c r="V60" s="14">
        <v>271043</v>
      </c>
    </row>
    <row r="61" spans="1:22" s="3" customFormat="1" ht="13.5" customHeight="1">
      <c r="A61" s="19" t="s">
        <v>3</v>
      </c>
      <c r="B61" s="7">
        <f>(B60/$B$104)</f>
        <v>0.05980283615059038</v>
      </c>
      <c r="C61" s="4"/>
      <c r="D61" s="7">
        <f>(D60/$D$104)</f>
        <v>0.06141267725423508</v>
      </c>
      <c r="E61" s="4"/>
      <c r="F61" s="7">
        <f>(F60/$F$104)</f>
        <v>0.062219716156327196</v>
      </c>
      <c r="G61" s="4"/>
      <c r="H61" s="7">
        <f>(H60/$H$104)</f>
        <v>0.06354149767647116</v>
      </c>
      <c r="I61" s="4"/>
      <c r="J61" s="7">
        <f>(J60/$J$104)</f>
        <v>0.06487322054709668</v>
      </c>
      <c r="K61" s="4"/>
      <c r="L61" s="7">
        <f>(L60/$L$104)</f>
        <v>0.0648473051736066</v>
      </c>
      <c r="M61" s="4"/>
      <c r="N61" s="16">
        <f>(N60/$N$104)</f>
        <v>0.06587805086789751</v>
      </c>
      <c r="O61" s="12"/>
      <c r="P61" s="16">
        <f>(P60/$P$104)</f>
        <v>0.06534597600708329</v>
      </c>
      <c r="Q61" s="13"/>
      <c r="R61" s="16">
        <f>(R60/$R$104)</f>
        <v>0.06476112553323633</v>
      </c>
      <c r="S61" s="13"/>
      <c r="T61" s="16">
        <f>(T60/$T$104)</f>
        <v>0.06494451639115309</v>
      </c>
      <c r="U61" s="13"/>
      <c r="V61" s="16">
        <f>(V60/$V$104)</f>
        <v>0.06490182462525741</v>
      </c>
    </row>
    <row r="62" spans="1:22" s="3" customFormat="1" ht="13.5" customHeight="1">
      <c r="A62" s="20" t="s">
        <v>27</v>
      </c>
      <c r="B62" s="6">
        <v>12980</v>
      </c>
      <c r="C62" s="5">
        <f>((D62-B62)/B62)</f>
        <v>0.11302003081664098</v>
      </c>
      <c r="D62" s="6">
        <v>14447</v>
      </c>
      <c r="E62" s="5">
        <f>((F62-D62)/D62)</f>
        <v>-0.11801758150481069</v>
      </c>
      <c r="F62" s="6">
        <v>12742</v>
      </c>
      <c r="G62" s="5">
        <f>((H62-F62)/F62)</f>
        <v>0.0483440590174227</v>
      </c>
      <c r="H62" s="6">
        <v>13358</v>
      </c>
      <c r="I62" s="5">
        <f>((J62-H62)/H62)</f>
        <v>0.03608324599490942</v>
      </c>
      <c r="J62" s="6">
        <v>13840</v>
      </c>
      <c r="K62" s="5">
        <f>((L62-J62)/J62)</f>
        <v>0.06416184971098265</v>
      </c>
      <c r="L62" s="6">
        <v>14728</v>
      </c>
      <c r="M62" s="5">
        <f>((N62-L62)/L62)</f>
        <v>0.14502987506789788</v>
      </c>
      <c r="N62" s="14">
        <v>16864</v>
      </c>
      <c r="O62" s="15">
        <f>((P62-N62)/N62)</f>
        <v>0.014646584440227704</v>
      </c>
      <c r="P62" s="14">
        <v>17111</v>
      </c>
      <c r="Q62" s="15">
        <f>((R62-P62)/P62)</f>
        <v>0.07544854187364854</v>
      </c>
      <c r="R62" s="14">
        <v>18402</v>
      </c>
      <c r="S62" s="15">
        <f>((T62-R62)/R62)</f>
        <v>0.10406477556787305</v>
      </c>
      <c r="T62" s="14">
        <v>20317</v>
      </c>
      <c r="U62" s="15">
        <f>((V62-T62)/T62)</f>
        <v>0.002165674066053059</v>
      </c>
      <c r="V62" s="14">
        <v>20361</v>
      </c>
    </row>
    <row r="63" spans="1:22" s="3" customFormat="1" ht="13.5" customHeight="1">
      <c r="A63" s="19" t="s">
        <v>3</v>
      </c>
      <c r="B63" s="7">
        <f>(B62/$B$104)</f>
        <v>0.006875837628524661</v>
      </c>
      <c r="C63" s="4"/>
      <c r="D63" s="7">
        <f>(D62/$D$104)</f>
        <v>0.006860565779420012</v>
      </c>
      <c r="E63" s="4"/>
      <c r="F63" s="7">
        <f>(F62/$F$104)</f>
        <v>0.005509789584154014</v>
      </c>
      <c r="G63" s="4"/>
      <c r="H63" s="7">
        <f>(H62/$H$104)</f>
        <v>0.005272691460710791</v>
      </c>
      <c r="I63" s="4"/>
      <c r="J63" s="7">
        <f>(J62/$J$104)</f>
        <v>0.005057656923490149</v>
      </c>
      <c r="K63" s="4"/>
      <c r="L63" s="7">
        <f>(L62/$L$104)</f>
        <v>0.005026742968856924</v>
      </c>
      <c r="M63" s="4"/>
      <c r="N63" s="16">
        <f>(N62/$N$104)</f>
        <v>0.005248309719985373</v>
      </c>
      <c r="O63" s="12"/>
      <c r="P63" s="16">
        <f>(P62/$P$104)</f>
        <v>0.004951070885006453</v>
      </c>
      <c r="Q63" s="13"/>
      <c r="R63" s="16">
        <f>(R62/$R$104)</f>
        <v>0.004975655735023214</v>
      </c>
      <c r="S63" s="13"/>
      <c r="T63" s="16">
        <f>(T62/$T$104)</f>
        <v>0.005159086869302456</v>
      </c>
      <c r="U63" s="13"/>
      <c r="V63" s="16">
        <f>(V62/$V$104)</f>
        <v>0.004875484890570375</v>
      </c>
    </row>
    <row r="64" spans="1:22" s="3" customFormat="1" ht="13.5" customHeight="1">
      <c r="A64" s="19" t="s">
        <v>43</v>
      </c>
      <c r="B64" s="6">
        <v>10471</v>
      </c>
      <c r="C64" s="5">
        <f>((D64-B64)/B64)</f>
        <v>0.3503008308662019</v>
      </c>
      <c r="D64" s="6">
        <v>14139</v>
      </c>
      <c r="E64" s="5">
        <f>((F64-D64)/D64)</f>
        <v>0.48546573307871843</v>
      </c>
      <c r="F64" s="6">
        <v>21003</v>
      </c>
      <c r="G64" s="5">
        <f>((H64-F64)/F64)</f>
        <v>0.38099319144884064</v>
      </c>
      <c r="H64" s="6">
        <v>29005</v>
      </c>
      <c r="I64" s="5">
        <f>((J64-H64)/H64)</f>
        <v>0.37486640234442337</v>
      </c>
      <c r="J64" s="6">
        <v>39878</v>
      </c>
      <c r="K64" s="5">
        <f>((L64-J64)/J64)</f>
        <v>0.2721299964892923</v>
      </c>
      <c r="L64" s="6">
        <v>50730</v>
      </c>
      <c r="M64" s="5">
        <f>((N64-L64)/L64)</f>
        <v>0.3482554701360142</v>
      </c>
      <c r="N64" s="14">
        <v>68397</v>
      </c>
      <c r="O64" s="15">
        <f>((P64-N64)/N64)</f>
        <v>0.22579937716566517</v>
      </c>
      <c r="P64" s="14">
        <v>83841</v>
      </c>
      <c r="Q64" s="15">
        <f>((R64-P64)/P64)</f>
        <v>0.1769778509321215</v>
      </c>
      <c r="R64" s="14">
        <v>98679</v>
      </c>
      <c r="S64" s="15">
        <f>((T64-R64)/R64)</f>
        <v>0.158919324273655</v>
      </c>
      <c r="T64" s="14">
        <v>114361</v>
      </c>
      <c r="U64" s="15">
        <f>((V64-T64)/T64)</f>
        <v>0.19313402296237353</v>
      </c>
      <c r="V64" s="14">
        <v>136448</v>
      </c>
    </row>
    <row r="65" spans="1:22" s="3" customFormat="1" ht="13.5" customHeight="1">
      <c r="A65" s="19" t="s">
        <v>3</v>
      </c>
      <c r="B65" s="7">
        <f>(B64/$B$104)</f>
        <v>0.005546756225599517</v>
      </c>
      <c r="C65" s="4"/>
      <c r="D65" s="7">
        <f>(D64/$D$104)</f>
        <v>0.0067143032847802</v>
      </c>
      <c r="E65" s="4"/>
      <c r="F65" s="7">
        <f>(F64/$F$104)</f>
        <v>0.009081942445141012</v>
      </c>
      <c r="G65" s="4"/>
      <c r="H65" s="7">
        <f>(H64/$H$104)</f>
        <v>0.011448900720011715</v>
      </c>
      <c r="I65" s="4"/>
      <c r="J65" s="7">
        <f>(J64/$J$104)</f>
        <v>0.014572922167264461</v>
      </c>
      <c r="K65" s="4"/>
      <c r="L65" s="7">
        <f>(L64/$L$104)</f>
        <v>0.017314412738329153</v>
      </c>
      <c r="M65" s="4"/>
      <c r="N65" s="16">
        <f>(N64/$N$104)</f>
        <v>0.021286091076721986</v>
      </c>
      <c r="O65" s="12"/>
      <c r="P65" s="16">
        <f>(P64/$P$104)</f>
        <v>0.02425940822101724</v>
      </c>
      <c r="Q65" s="13"/>
      <c r="R65" s="16">
        <f>(R64/$R$104)</f>
        <v>0.02668148746203433</v>
      </c>
      <c r="S65" s="13"/>
      <c r="T65" s="16">
        <f>(T64/$T$104)</f>
        <v>0.029039638404306647</v>
      </c>
      <c r="U65" s="13"/>
      <c r="V65" s="16">
        <f>(V64/$V$104)</f>
        <v>0.032672764714333606</v>
      </c>
    </row>
    <row r="66" spans="1:22" s="3" customFormat="1" ht="13.5" customHeight="1">
      <c r="A66" s="19" t="s">
        <v>48</v>
      </c>
      <c r="B66" s="4"/>
      <c r="C66" s="4"/>
      <c r="D66" s="4"/>
      <c r="E66" s="4"/>
      <c r="F66" s="6">
        <v>1597</v>
      </c>
      <c r="G66" s="5">
        <f>((H66-F66)/F66)</f>
        <v>0.028177833437695678</v>
      </c>
      <c r="H66" s="6">
        <v>1642</v>
      </c>
      <c r="I66" s="5">
        <f>((J66-H66)/H66)</f>
        <v>0.1753958587088916</v>
      </c>
      <c r="J66" s="6">
        <v>1930</v>
      </c>
      <c r="K66" s="5">
        <f>((L66-J66)/J66)</f>
        <v>0.18238341968911917</v>
      </c>
      <c r="L66" s="6">
        <v>2282</v>
      </c>
      <c r="M66" s="5"/>
      <c r="N66" s="14"/>
      <c r="O66" s="15"/>
      <c r="P66" s="14"/>
      <c r="Q66" s="13"/>
      <c r="R66" s="14">
        <v>1806</v>
      </c>
      <c r="S66" s="13"/>
      <c r="T66" s="14">
        <v>1980</v>
      </c>
      <c r="U66" s="13"/>
      <c r="V66" s="14">
        <v>2331</v>
      </c>
    </row>
    <row r="67" spans="1:22" s="3" customFormat="1" ht="13.5" customHeight="1">
      <c r="A67" s="19" t="s">
        <v>3</v>
      </c>
      <c r="B67" s="4"/>
      <c r="C67" s="4"/>
      <c r="D67" s="4"/>
      <c r="E67" s="4"/>
      <c r="F67" s="7">
        <f>(F66/$F$104)</f>
        <v>0.0006905614476451076</v>
      </c>
      <c r="G67" s="4"/>
      <c r="H67" s="7">
        <f>(H66/$H$104)</f>
        <v>0.0006481329075076448</v>
      </c>
      <c r="I67" s="4"/>
      <c r="J67" s="7">
        <f>(J66/$J$104)</f>
        <v>0.000705294643232369</v>
      </c>
      <c r="K67" s="4"/>
      <c r="L67" s="7">
        <f>(L66/$L$104)</f>
        <v>0.0007788584638057782</v>
      </c>
      <c r="M67" s="4"/>
      <c r="N67" s="16"/>
      <c r="O67" s="12"/>
      <c r="P67" s="16"/>
      <c r="Q67" s="13"/>
      <c r="R67" s="16">
        <f>(R66/$R$104)</f>
        <v>0.0004883183489540226</v>
      </c>
      <c r="S67" s="13"/>
      <c r="T67" s="16">
        <f>(T66/$T$104)</f>
        <v>0.0005027805286813438</v>
      </c>
      <c r="U67" s="13"/>
      <c r="V67" s="16">
        <f>(V66/$V$104)</f>
        <v>0.000558162923231646</v>
      </c>
    </row>
    <row r="68" spans="1:22" s="3" customFormat="1" ht="13.5" customHeight="1">
      <c r="A68" s="19" t="s">
        <v>50</v>
      </c>
      <c r="B68" s="4"/>
      <c r="C68" s="4"/>
      <c r="D68" s="4"/>
      <c r="E68" s="4"/>
      <c r="F68" s="7"/>
      <c r="G68" s="4"/>
      <c r="H68" s="9">
        <v>1667</v>
      </c>
      <c r="I68" s="5">
        <f>((J68-H68)/H68)</f>
        <v>-0.07738452309538092</v>
      </c>
      <c r="J68" s="9">
        <v>1538</v>
      </c>
      <c r="K68" s="5">
        <f>((L68-J68)/J68)</f>
        <v>0.35565669700910274</v>
      </c>
      <c r="L68" s="9">
        <v>2085</v>
      </c>
      <c r="M68" s="5">
        <f>((N68-L68)/L68)</f>
        <v>-0.01630695443645084</v>
      </c>
      <c r="N68" s="17">
        <v>2051</v>
      </c>
      <c r="O68" s="15">
        <f>((P68-N68)/N68)</f>
        <v>0.08532423208191127</v>
      </c>
      <c r="P68" s="17">
        <v>2226</v>
      </c>
      <c r="Q68" s="15">
        <f>((R68-P68)/P68)</f>
        <v>-0.0220125786163522</v>
      </c>
      <c r="R68" s="14">
        <v>2177</v>
      </c>
      <c r="S68" s="15">
        <f>((T68-R68)/R68)</f>
        <v>0.026182820395039046</v>
      </c>
      <c r="T68" s="14">
        <v>2234</v>
      </c>
      <c r="U68" s="15">
        <f>((V68-T68)/T68)</f>
        <v>0.03446732318710832</v>
      </c>
      <c r="V68" s="14">
        <v>2311</v>
      </c>
    </row>
    <row r="69" spans="1:22" s="3" customFormat="1" ht="13.5" customHeight="1">
      <c r="A69" s="19" t="s">
        <v>3</v>
      </c>
      <c r="B69" s="4"/>
      <c r="C69" s="4"/>
      <c r="D69" s="4"/>
      <c r="E69" s="4"/>
      <c r="F69" s="7"/>
      <c r="G69" s="4"/>
      <c r="H69" s="7">
        <f>(H68/$H$104)</f>
        <v>0.0006580009481213421</v>
      </c>
      <c r="I69" s="4"/>
      <c r="J69" s="7">
        <f>(J68/$J$104)</f>
        <v>0.0005620430887520122</v>
      </c>
      <c r="K69" s="4"/>
      <c r="L69" s="7">
        <f>(L68/$L$104)</f>
        <v>0.0007116213396297316</v>
      </c>
      <c r="M69" s="4"/>
      <c r="N69" s="16">
        <f>(N68/$N$104)</f>
        <v>0.0006382995277330408</v>
      </c>
      <c r="O69" s="12"/>
      <c r="P69" s="16">
        <f>(P68/$P$104)</f>
        <v>0.0006440934948293123</v>
      </c>
      <c r="Q69" s="13"/>
      <c r="R69" s="16">
        <f>(R68/$R$104)</f>
        <v>0.0005886318082352753</v>
      </c>
      <c r="S69" s="13"/>
      <c r="T69" s="16">
        <f>(T68/$T$104)</f>
        <v>0.0005672786369061222</v>
      </c>
      <c r="U69" s="13"/>
      <c r="V69" s="16">
        <f>(V68/$V$104)</f>
        <v>0.0005533738805612758</v>
      </c>
    </row>
    <row r="70" spans="1:22" s="3" customFormat="1" ht="13.5" customHeight="1">
      <c r="A70" s="20" t="s">
        <v>28</v>
      </c>
      <c r="B70" s="6">
        <f>B74+B76</f>
        <v>7193</v>
      </c>
      <c r="C70" s="5">
        <f>((D70-B70)/B70)</f>
        <v>0.09717781176143472</v>
      </c>
      <c r="D70" s="6">
        <f>D74+D76</f>
        <v>7892</v>
      </c>
      <c r="E70" s="5">
        <f>((F70-D70)/D70)</f>
        <v>0.036112519006588954</v>
      </c>
      <c r="F70" s="6">
        <f>F74+F76</f>
        <v>8177</v>
      </c>
      <c r="G70" s="5">
        <f>((H70-F70)/F70)</f>
        <v>0.06395988748929926</v>
      </c>
      <c r="H70" s="6">
        <f>H74+H76</f>
        <v>8700</v>
      </c>
      <c r="I70" s="5">
        <f>((J70-H70)/H70)</f>
        <v>-0.027471264367816092</v>
      </c>
      <c r="J70" s="6">
        <f>J74+J76</f>
        <v>8461</v>
      </c>
      <c r="K70" s="5">
        <f>((L70-J70)/J70)</f>
        <v>-0.008627821770476303</v>
      </c>
      <c r="L70" s="6">
        <f>L74+L76</f>
        <v>8388</v>
      </c>
      <c r="M70" s="5"/>
      <c r="N70" s="14"/>
      <c r="O70" s="15"/>
      <c r="P70" s="14">
        <v>6044</v>
      </c>
      <c r="Q70" s="13"/>
      <c r="R70" s="14">
        <v>6424</v>
      </c>
      <c r="S70" s="13"/>
      <c r="T70" s="14">
        <v>6667</v>
      </c>
      <c r="U70" s="13"/>
      <c r="V70" s="14">
        <v>6542</v>
      </c>
    </row>
    <row r="71" spans="1:22" s="3" customFormat="1" ht="13.5" customHeight="1">
      <c r="A71" s="19" t="s">
        <v>2</v>
      </c>
      <c r="B71" s="7">
        <f>(B70/$B$104)</f>
        <v>0.003810315875344984</v>
      </c>
      <c r="C71" s="4"/>
      <c r="D71" s="7">
        <f>(D70/$D$104)</f>
        <v>0.0037477389860305073</v>
      </c>
      <c r="E71" s="4"/>
      <c r="F71" s="7">
        <f>(F70/$F$104)</f>
        <v>0.003535830280146553</v>
      </c>
      <c r="G71" s="4"/>
      <c r="H71" s="7">
        <f>(H70/$H$104)</f>
        <v>0.0034340781335666926</v>
      </c>
      <c r="I71" s="4"/>
      <c r="J71" s="7">
        <f>(J70/$J$104)</f>
        <v>0.003091967863414028</v>
      </c>
      <c r="K71" s="4"/>
      <c r="L71" s="7">
        <f>(L70/$L$104)</f>
        <v>0.0028628680080643593</v>
      </c>
      <c r="M71" s="4"/>
      <c r="N71" s="16"/>
      <c r="O71" s="12"/>
      <c r="P71" s="16">
        <f>(P70/$P$104)</f>
        <v>0.0017488324720343054</v>
      </c>
      <c r="Q71" s="13"/>
      <c r="R71" s="16">
        <f>(R70/$R$104)</f>
        <v>0.001736964049657055</v>
      </c>
      <c r="S71" s="13"/>
      <c r="T71" s="16">
        <f>(T70/$T$104)</f>
        <v>0.001692948376120464</v>
      </c>
      <c r="U71" s="13"/>
      <c r="V71" s="16">
        <f>(V70/$V$104)</f>
        <v>0.00156649585747809</v>
      </c>
    </row>
    <row r="72" spans="1:22" s="3" customFormat="1" ht="13.5" customHeight="1">
      <c r="A72" s="20" t="s">
        <v>54</v>
      </c>
      <c r="B72" s="7"/>
      <c r="C72" s="4"/>
      <c r="D72" s="7"/>
      <c r="E72" s="4"/>
      <c r="F72" s="7"/>
      <c r="G72" s="4"/>
      <c r="H72" s="7"/>
      <c r="I72" s="4"/>
      <c r="J72" s="7"/>
      <c r="K72" s="4"/>
      <c r="L72" s="7"/>
      <c r="M72" s="4"/>
      <c r="N72" s="16"/>
      <c r="O72" s="12"/>
      <c r="P72" s="16"/>
      <c r="Q72" s="13"/>
      <c r="R72" s="16"/>
      <c r="S72" s="15">
        <v>0.04</v>
      </c>
      <c r="T72" s="14">
        <v>6667</v>
      </c>
      <c r="U72" s="15">
        <v>0.04</v>
      </c>
      <c r="V72" s="14">
        <v>6542</v>
      </c>
    </row>
    <row r="73" spans="1:22" s="3" customFormat="1" ht="13.5" customHeight="1">
      <c r="A73" s="19" t="s">
        <v>3</v>
      </c>
      <c r="B73" s="7"/>
      <c r="C73" s="4"/>
      <c r="D73" s="7"/>
      <c r="E73" s="4"/>
      <c r="F73" s="7"/>
      <c r="G73" s="4"/>
      <c r="H73" s="7"/>
      <c r="I73" s="4"/>
      <c r="J73" s="7"/>
      <c r="K73" s="4"/>
      <c r="L73" s="7"/>
      <c r="M73" s="4"/>
      <c r="N73" s="16"/>
      <c r="O73" s="12"/>
      <c r="P73" s="16"/>
      <c r="Q73" s="13"/>
      <c r="R73" s="16"/>
      <c r="S73" s="13"/>
      <c r="T73" s="16">
        <f>(T72/$T$104)</f>
        <v>0.001692948376120464</v>
      </c>
      <c r="U73" s="13"/>
      <c r="V73" s="16">
        <f>(V72/$V$104)</f>
        <v>0.00156649585747809</v>
      </c>
    </row>
    <row r="74" spans="1:22" s="3" customFormat="1" ht="13.5" customHeight="1">
      <c r="A74" s="20" t="s">
        <v>29</v>
      </c>
      <c r="B74" s="6">
        <v>4061</v>
      </c>
      <c r="C74" s="5">
        <f>((D74-B74)/B74)</f>
        <v>0.07411967495690716</v>
      </c>
      <c r="D74" s="6">
        <v>4362</v>
      </c>
      <c r="E74" s="5">
        <f>((F74-D74)/D74)</f>
        <v>0.1104997707473636</v>
      </c>
      <c r="F74" s="6">
        <v>4844</v>
      </c>
      <c r="G74" s="5">
        <f>((H74-F74)/F74)</f>
        <v>0.01754748142031379</v>
      </c>
      <c r="H74" s="6">
        <v>4929</v>
      </c>
      <c r="I74" s="5">
        <f>((J74-H74)/H74)</f>
        <v>-0.016636234530330696</v>
      </c>
      <c r="J74" s="6">
        <v>4847</v>
      </c>
      <c r="K74" s="5">
        <f>((L74-J74)/J74)</f>
        <v>-0.11388487724365587</v>
      </c>
      <c r="L74" s="6">
        <v>4295</v>
      </c>
      <c r="M74" s="5">
        <f>((N74-L74)/L74)</f>
        <v>0.5187427240977881</v>
      </c>
      <c r="N74" s="14">
        <v>6523</v>
      </c>
      <c r="O74" s="15">
        <f>((P74-N74)/N74)</f>
        <v>-0.07343246972252031</v>
      </c>
      <c r="P74" s="14">
        <v>6044</v>
      </c>
      <c r="Q74" s="15">
        <f>((R74-P74)/P74)</f>
        <v>0.0628722700198544</v>
      </c>
      <c r="R74" s="14">
        <v>6424</v>
      </c>
      <c r="S74" s="15"/>
      <c r="T74" s="14"/>
      <c r="U74" s="15"/>
      <c r="V74" s="14"/>
    </row>
    <row r="75" spans="1:22" s="3" customFormat="1" ht="13.5" customHeight="1">
      <c r="A75" s="19" t="s">
        <v>3</v>
      </c>
      <c r="B75" s="7">
        <f>(B74/$B$104)</f>
        <v>0.002151215455272623</v>
      </c>
      <c r="C75" s="4"/>
      <c r="D75" s="7">
        <f>(D74/$D$104)</f>
        <v>0.0020714188364248697</v>
      </c>
      <c r="E75" s="4"/>
      <c r="F75" s="7">
        <f>(F74/$F$104)</f>
        <v>0.0020946021617989363</v>
      </c>
      <c r="G75" s="4"/>
      <c r="H75" s="7">
        <f>(H74/$H$104)</f>
        <v>0.001945582887396578</v>
      </c>
      <c r="I75" s="4"/>
      <c r="J75" s="7">
        <f>(J74/$J$104)</f>
        <v>0.0017712762361384935</v>
      </c>
      <c r="K75" s="4"/>
      <c r="L75" s="7">
        <f>(L74/$L$104)</f>
        <v>0.001465905829117361</v>
      </c>
      <c r="M75" s="4"/>
      <c r="N75" s="16">
        <f>(N74/$N$104)</f>
        <v>0.0020300476935166383</v>
      </c>
      <c r="O75" s="12"/>
      <c r="P75" s="16">
        <f>(P74/$P$104)</f>
        <v>0.0017488324720343054</v>
      </c>
      <c r="Q75" s="13"/>
      <c r="R75" s="16">
        <f>(R74/$R$104)</f>
        <v>0.001736964049657055</v>
      </c>
      <c r="S75" s="13"/>
      <c r="T75" s="16"/>
      <c r="U75" s="13"/>
      <c r="V75" s="16"/>
    </row>
    <row r="76" spans="1:22" s="3" customFormat="1" ht="13.5" customHeight="1">
      <c r="A76" s="20" t="s">
        <v>51</v>
      </c>
      <c r="B76" s="6">
        <v>3132</v>
      </c>
      <c r="C76" s="5">
        <f>((D76-B76)/B76)</f>
        <v>0.12707535121328226</v>
      </c>
      <c r="D76" s="6">
        <v>3530</v>
      </c>
      <c r="E76" s="5">
        <f>((F76-D76)/D76)</f>
        <v>-0.05580736543909348</v>
      </c>
      <c r="F76" s="6">
        <v>3333</v>
      </c>
      <c r="G76" s="5">
        <f>((H76-F76)/F76)</f>
        <v>0.13141314131413143</v>
      </c>
      <c r="H76" s="6">
        <v>3771</v>
      </c>
      <c r="I76" s="5">
        <f>((J76-H76)/H76)</f>
        <v>-0.041633518960487934</v>
      </c>
      <c r="J76" s="6">
        <v>3614</v>
      </c>
      <c r="K76" s="5">
        <f>((L76-J76)/J76)</f>
        <v>0.13254012174875485</v>
      </c>
      <c r="L76" s="6">
        <v>4093</v>
      </c>
      <c r="M76" s="5"/>
      <c r="N76" s="14"/>
      <c r="O76" s="15"/>
      <c r="P76" s="14"/>
      <c r="Q76" s="13"/>
      <c r="R76" s="12"/>
      <c r="S76" s="13"/>
      <c r="T76" s="12"/>
      <c r="U76" s="13"/>
      <c r="V76" s="12"/>
    </row>
    <row r="77" spans="1:22" s="3" customFormat="1" ht="13.5" customHeight="1">
      <c r="A77" s="19" t="s">
        <v>3</v>
      </c>
      <c r="B77" s="7">
        <f>(B76/$B$104)</f>
        <v>0.0016591004200723605</v>
      </c>
      <c r="C77" s="4"/>
      <c r="D77" s="7">
        <f>(D76/$D$104)</f>
        <v>0.0016763201496056374</v>
      </c>
      <c r="E77" s="4"/>
      <c r="F77" s="7">
        <f>(F76/$F$104)</f>
        <v>0.0014412281183476166</v>
      </c>
      <c r="G77" s="4"/>
      <c r="H77" s="7">
        <f>(H76/$H$104)</f>
        <v>0.0014884952461701147</v>
      </c>
      <c r="I77" s="4"/>
      <c r="J77" s="7">
        <f>(J76/$J$104)</f>
        <v>0.0013206916272755346</v>
      </c>
      <c r="K77" s="4"/>
      <c r="L77" s="7">
        <f>(L76/$L$104)</f>
        <v>0.0013969621789469984</v>
      </c>
      <c r="M77" s="4"/>
      <c r="N77" s="16"/>
      <c r="O77" s="12"/>
      <c r="P77" s="16"/>
      <c r="Q77" s="13"/>
      <c r="R77" s="12"/>
      <c r="S77" s="13"/>
      <c r="T77" s="12"/>
      <c r="U77" s="13"/>
      <c r="V77" s="12"/>
    </row>
    <row r="78" spans="1:22" s="3" customFormat="1" ht="13.5" customHeight="1">
      <c r="A78" s="20" t="s">
        <v>47</v>
      </c>
      <c r="B78" s="6">
        <v>9077</v>
      </c>
      <c r="C78" s="5">
        <f>((D78-B78)/B78)</f>
        <v>0.08923653189379752</v>
      </c>
      <c r="D78" s="6">
        <v>9887</v>
      </c>
      <c r="E78" s="5">
        <f>((F78-D78)/D78)</f>
        <v>0.19439668251239</v>
      </c>
      <c r="F78" s="6">
        <v>11809</v>
      </c>
      <c r="G78" s="5">
        <f>((H78-F78)/F78)</f>
        <v>0.11728342789397916</v>
      </c>
      <c r="H78" s="6">
        <v>13194</v>
      </c>
      <c r="I78" s="5">
        <f>((J78-H78)/H78)</f>
        <v>0.07094133697135062</v>
      </c>
      <c r="J78" s="6">
        <v>14130</v>
      </c>
      <c r="K78" s="5">
        <f>((L78-J78)/J78)</f>
        <v>0.09256900212314224</v>
      </c>
      <c r="L78" s="6">
        <v>15438</v>
      </c>
      <c r="M78" s="5">
        <f>((N78-L78)/L78)</f>
        <v>0.11847389558232932</v>
      </c>
      <c r="N78" s="14">
        <v>17267</v>
      </c>
      <c r="O78" s="15">
        <f>((P78-N78)/N78)</f>
        <v>0.049632246481728155</v>
      </c>
      <c r="P78" s="14">
        <v>18124</v>
      </c>
      <c r="Q78" s="15">
        <f>((R78-P78)/P78)</f>
        <v>0.0020414919443831384</v>
      </c>
      <c r="R78" s="14">
        <v>18161</v>
      </c>
      <c r="S78" s="15">
        <f>((T78-R78)/R78)</f>
        <v>0.0017069544628599746</v>
      </c>
      <c r="T78" s="14">
        <v>18192</v>
      </c>
      <c r="U78" s="15">
        <f>((V78-T78)/T78)</f>
        <v>-0.026165347405452948</v>
      </c>
      <c r="V78" s="14">
        <v>17716</v>
      </c>
    </row>
    <row r="79" spans="1:22" s="3" customFormat="1" ht="13.5" customHeight="1">
      <c r="A79" s="19" t="s">
        <v>2</v>
      </c>
      <c r="B79" s="7">
        <f>(B78/$B$104)</f>
        <v>0.004808318810024526</v>
      </c>
      <c r="C79" s="4"/>
      <c r="D79" s="7">
        <f>(D78/$D$104)</f>
        <v>0.0046951210535838344</v>
      </c>
      <c r="E79" s="4"/>
      <c r="F79" s="7">
        <f>(F78/$F$104)</f>
        <v>0.005106349489819083</v>
      </c>
      <c r="G79" s="4"/>
      <c r="H79" s="7">
        <f>(H78/$H$104)</f>
        <v>0.005207957114284936</v>
      </c>
      <c r="I79" s="4"/>
      <c r="J79" s="7">
        <f>(J78/$J$104)</f>
        <v>0.005163633838794495</v>
      </c>
      <c r="K79" s="4"/>
      <c r="L79" s="7">
        <f>(L78/$L$104)</f>
        <v>0.0052690696600497825</v>
      </c>
      <c r="M79" s="4"/>
      <c r="N79" s="16">
        <f>(N78/$N$104)</f>
        <v>0.005373728886087965</v>
      </c>
      <c r="O79" s="12"/>
      <c r="P79" s="16">
        <f>(P78/$P$104)</f>
        <v>0.005244182614683943</v>
      </c>
      <c r="Q79" s="13"/>
      <c r="R79" s="16">
        <f>(R78/$R$104)</f>
        <v>0.004910492544492805</v>
      </c>
      <c r="S79" s="13"/>
      <c r="T79" s="16">
        <f>(T78/$T$104)</f>
        <v>0.0046194865544298015</v>
      </c>
      <c r="U79" s="13"/>
      <c r="V79" s="16">
        <f>(V78/$V$104)</f>
        <v>0.004242133997413917</v>
      </c>
    </row>
    <row r="80" spans="1:22" s="3" customFormat="1" ht="13.5" customHeight="1" hidden="1">
      <c r="A80" s="20" t="s">
        <v>30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2"/>
      <c r="O80" s="12"/>
      <c r="P80" s="12"/>
      <c r="Q80" s="13"/>
      <c r="R80" s="12"/>
      <c r="S80" s="13"/>
      <c r="T80" s="12"/>
      <c r="U80" s="13"/>
      <c r="V80" s="12"/>
    </row>
    <row r="81" spans="1:22" s="3" customFormat="1" ht="13.5" customHeight="1" hidden="1">
      <c r="A81" s="19" t="s">
        <v>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2"/>
      <c r="O81" s="12"/>
      <c r="P81" s="12"/>
      <c r="Q81" s="13"/>
      <c r="R81" s="12"/>
      <c r="S81" s="13"/>
      <c r="T81" s="12"/>
      <c r="U81" s="13"/>
      <c r="V81" s="12"/>
    </row>
    <row r="82" spans="1:22" s="3" customFormat="1" ht="13.5" customHeight="1" hidden="1">
      <c r="A82" s="20" t="s">
        <v>31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2"/>
      <c r="O82" s="12"/>
      <c r="P82" s="12"/>
      <c r="Q82" s="13"/>
      <c r="R82" s="12"/>
      <c r="S82" s="13"/>
      <c r="T82" s="12"/>
      <c r="U82" s="13"/>
      <c r="V82" s="12"/>
    </row>
    <row r="83" spans="1:22" s="3" customFormat="1" ht="13.5" customHeight="1" hidden="1">
      <c r="A83" s="19" t="s">
        <v>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2"/>
      <c r="O83" s="12"/>
      <c r="P83" s="12"/>
      <c r="Q83" s="13"/>
      <c r="R83" s="12"/>
      <c r="S83" s="13"/>
      <c r="T83" s="12"/>
      <c r="U83" s="13"/>
      <c r="V83" s="12"/>
    </row>
    <row r="84" spans="1:22" s="3" customFormat="1" ht="13.5" customHeight="1">
      <c r="A84" s="20" t="s">
        <v>32</v>
      </c>
      <c r="B84" s="6">
        <f>B86+B88</f>
        <v>75970</v>
      </c>
      <c r="C84" s="5">
        <f>((D84-B84)/B84)</f>
        <v>0.074805844412268</v>
      </c>
      <c r="D84" s="6">
        <f>D86+D88</f>
        <v>81653</v>
      </c>
      <c r="E84" s="5">
        <f>((F84-D84)/D84)</f>
        <v>0.0526006392906568</v>
      </c>
      <c r="F84" s="6">
        <f>F86+F88</f>
        <v>85948</v>
      </c>
      <c r="G84" s="5">
        <f>((H84-F84)/F84)</f>
        <v>0.07502210638991018</v>
      </c>
      <c r="H84" s="6">
        <f>H86+H88</f>
        <v>92396</v>
      </c>
      <c r="I84" s="5">
        <f>((J84-H84)/H84)</f>
        <v>0.06363911857656175</v>
      </c>
      <c r="J84" s="6">
        <f>J86+J88</f>
        <v>98276</v>
      </c>
      <c r="K84" s="5">
        <f>((L84-J84)/J84)</f>
        <v>0.06330131466482153</v>
      </c>
      <c r="L84" s="6">
        <f>L86+L88</f>
        <v>104497</v>
      </c>
      <c r="M84" s="5">
        <f>((N84-L84)/L84)</f>
        <v>0.08592591174866264</v>
      </c>
      <c r="N84" s="14">
        <f>N86+N88</f>
        <v>113476</v>
      </c>
      <c r="O84" s="15">
        <f>((P84-N84)/N84)</f>
        <v>0.11035813740350382</v>
      </c>
      <c r="P84" s="14">
        <f>P86+P88</f>
        <v>125999</v>
      </c>
      <c r="Q84" s="15">
        <f>((R84-P84)/P84)</f>
        <v>0.08408796895213454</v>
      </c>
      <c r="R84" s="14">
        <f>R86+R88</f>
        <v>136594</v>
      </c>
      <c r="S84" s="15">
        <f>((T84-R84)/R84)</f>
        <v>0.10913363690938109</v>
      </c>
      <c r="T84" s="14">
        <f>T86+T88</f>
        <v>151501</v>
      </c>
      <c r="U84" s="15">
        <f>((V84-T84)/T84)</f>
        <v>0.06493686510320064</v>
      </c>
      <c r="V84" s="14">
        <v>161339</v>
      </c>
    </row>
    <row r="85" spans="1:22" s="3" customFormat="1" ht="13.5" customHeight="1">
      <c r="A85" s="19" t="s">
        <v>2</v>
      </c>
      <c r="B85" s="7">
        <f>(B84/$B$104)</f>
        <v>0.04024324997218941</v>
      </c>
      <c r="C85" s="4"/>
      <c r="D85" s="7">
        <f>(D84/$D$104)</f>
        <v>0.03877523206111873</v>
      </c>
      <c r="E85" s="4"/>
      <c r="F85" s="7">
        <f>(F84/$F$104)</f>
        <v>0.03716491878660095</v>
      </c>
      <c r="G85" s="4"/>
      <c r="H85" s="7">
        <f>(H84/$H$104)</f>
        <v>0.036470699221727375</v>
      </c>
      <c r="I85" s="4"/>
      <c r="J85" s="7">
        <f>(J84/$J$104)</f>
        <v>0.03591374940844782</v>
      </c>
      <c r="K85" s="4"/>
      <c r="L85" s="7">
        <f>(L84/$L$104)</f>
        <v>0.03566536936560579</v>
      </c>
      <c r="M85" s="4"/>
      <c r="N85" s="16">
        <f>(N84/$N$104)</f>
        <v>0.035315298492947116</v>
      </c>
      <c r="O85" s="12"/>
      <c r="P85" s="16">
        <f>(P84/$P$104)</f>
        <v>0.03645783299865163</v>
      </c>
      <c r="Q85" s="13"/>
      <c r="R85" s="16">
        <f>(R84/$R$104)</f>
        <v>0.03693319853655912</v>
      </c>
      <c r="S85" s="13"/>
      <c r="T85" s="16">
        <f>(T84/$T$104)</f>
        <v>0.038470582260480946</v>
      </c>
      <c r="U85" s="13"/>
      <c r="V85" s="16">
        <f>(V84/$V$104)</f>
        <v>0.03863296776974283</v>
      </c>
    </row>
    <row r="86" spans="1:22" s="3" customFormat="1" ht="13.5" customHeight="1">
      <c r="A86" s="20" t="s">
        <v>33</v>
      </c>
      <c r="B86" s="6">
        <v>43295</v>
      </c>
      <c r="C86" s="5">
        <f>((D86-B86)/B86)</f>
        <v>0.0849058782769373</v>
      </c>
      <c r="D86" s="6">
        <v>46971</v>
      </c>
      <c r="E86" s="5">
        <f>((F86-D86)/D86)</f>
        <v>0.08549956356049478</v>
      </c>
      <c r="F86" s="6">
        <v>50987</v>
      </c>
      <c r="G86" s="5">
        <f>((H86-F86)/F86)</f>
        <v>0.07654892423558947</v>
      </c>
      <c r="H86" s="6">
        <v>54890</v>
      </c>
      <c r="I86" s="5">
        <f>((J86-H86)/H86)</f>
        <v>0.05224995445436327</v>
      </c>
      <c r="J86" s="6">
        <v>57758</v>
      </c>
      <c r="K86" s="5">
        <f>((L86-J86)/J86)</f>
        <v>0.08559853180511791</v>
      </c>
      <c r="L86" s="6">
        <v>62702</v>
      </c>
      <c r="M86" s="5">
        <f>((N86-L86)/L86)</f>
        <v>0.07352237568179644</v>
      </c>
      <c r="N86" s="14">
        <v>67312</v>
      </c>
      <c r="O86" s="15">
        <f>((P86-N86)/N86)</f>
        <v>0.12384121701925363</v>
      </c>
      <c r="P86" s="14">
        <v>75648</v>
      </c>
      <c r="Q86" s="15">
        <f>((R86-P86)/P86)</f>
        <v>0.06524957698815567</v>
      </c>
      <c r="R86" s="14">
        <v>80584</v>
      </c>
      <c r="S86" s="15">
        <f>((T86-R86)/R86)</f>
        <v>0.1077012806512459</v>
      </c>
      <c r="T86" s="14">
        <v>89263</v>
      </c>
      <c r="U86" s="15">
        <f>((V86-T86)/T86)</f>
        <v>0.04829548637173297</v>
      </c>
      <c r="V86" s="14">
        <v>93574</v>
      </c>
    </row>
    <row r="87" spans="1:22" s="3" customFormat="1" ht="13.5" customHeight="1">
      <c r="A87" s="19" t="s">
        <v>3</v>
      </c>
      <c r="B87" s="7">
        <f>(B86/$B$104)</f>
        <v>0.02293446765230934</v>
      </c>
      <c r="C87" s="4"/>
      <c r="D87" s="7">
        <f>(D86/$D$104)</f>
        <v>0.022305505310800677</v>
      </c>
      <c r="E87" s="4"/>
      <c r="F87" s="7">
        <f>(F86/$F$104)</f>
        <v>0.022047374158472827</v>
      </c>
      <c r="G87" s="4"/>
      <c r="H87" s="7">
        <f>(H86/$H$104)</f>
        <v>0.021666269971433998</v>
      </c>
      <c r="I87" s="4"/>
      <c r="J87" s="7">
        <f>(J86/$J$104)</f>
        <v>0.02110694715223584</v>
      </c>
      <c r="K87" s="4"/>
      <c r="L87" s="7">
        <f>(L86/$L$104)</f>
        <v>0.021400518579119152</v>
      </c>
      <c r="M87" s="4"/>
      <c r="N87" s="16">
        <f>(N86/$N$104)</f>
        <v>0.020948424091061162</v>
      </c>
      <c r="O87" s="12"/>
      <c r="P87" s="16">
        <f>(P86/$P$104)</f>
        <v>0.02188876221781124</v>
      </c>
      <c r="Q87" s="13"/>
      <c r="R87" s="16">
        <f>(R86/$R$104)</f>
        <v>0.021788840438599646</v>
      </c>
      <c r="S87" s="13"/>
      <c r="T87" s="16">
        <f>(T86/$T$104)</f>
        <v>0.022666514308930703</v>
      </c>
      <c r="U87" s="13"/>
      <c r="V87" s="16">
        <f>(V86/$V$104)</f>
        <v>0.022406493941861023</v>
      </c>
    </row>
    <row r="88" spans="1:22" s="3" customFormat="1" ht="13.5" customHeight="1">
      <c r="A88" s="20" t="s">
        <v>34</v>
      </c>
      <c r="B88" s="6">
        <v>32675</v>
      </c>
      <c r="C88" s="5">
        <f>((D88-B88)/B88)</f>
        <v>0.06142310635042081</v>
      </c>
      <c r="D88" s="6">
        <v>34682</v>
      </c>
      <c r="E88" s="5">
        <f>((F88-D88)/D88)</f>
        <v>0.008044518770543798</v>
      </c>
      <c r="F88" s="6">
        <v>34961</v>
      </c>
      <c r="G88" s="5">
        <f>((H88-F88)/F88)</f>
        <v>0.072795400589228</v>
      </c>
      <c r="H88" s="6">
        <v>37506</v>
      </c>
      <c r="I88" s="5">
        <f>((J88-H88)/H88)</f>
        <v>0.08030715085586307</v>
      </c>
      <c r="J88" s="6">
        <v>40518</v>
      </c>
      <c r="K88" s="5">
        <f>((L88-J88)/J88)</f>
        <v>0.031516856705661685</v>
      </c>
      <c r="L88" s="6">
        <v>41795</v>
      </c>
      <c r="M88" s="5">
        <f>((N88-L88)/L88)</f>
        <v>0.10453403517167126</v>
      </c>
      <c r="N88" s="14">
        <v>46164</v>
      </c>
      <c r="O88" s="15">
        <f>((P88-N88)/N88)</f>
        <v>0.09069837968980157</v>
      </c>
      <c r="P88" s="14">
        <v>50351</v>
      </c>
      <c r="Q88" s="15">
        <f>((R88-P88)/P88)</f>
        <v>0.11239101507417926</v>
      </c>
      <c r="R88" s="14">
        <v>56010</v>
      </c>
      <c r="S88" s="15">
        <f>((T88-R88)/R88)</f>
        <v>0.1111944295661489</v>
      </c>
      <c r="T88" s="14">
        <v>62238</v>
      </c>
      <c r="U88" s="15">
        <f>((V88-T88)/T88)</f>
        <v>0.0888042674893152</v>
      </c>
      <c r="V88" s="14">
        <v>67765</v>
      </c>
    </row>
    <row r="89" spans="1:22" s="3" customFormat="1" ht="13.5" customHeight="1">
      <c r="A89" s="19" t="s">
        <v>3</v>
      </c>
      <c r="B89" s="7">
        <f>(B88/$B$104)</f>
        <v>0.01730878231988007</v>
      </c>
      <c r="C89" s="4"/>
      <c r="D89" s="7">
        <f>(D88/$D$104)</f>
        <v>0.01646972675031805</v>
      </c>
      <c r="E89" s="4"/>
      <c r="F89" s="7">
        <f>(F88/$F$104)</f>
        <v>0.01511754462812812</v>
      </c>
      <c r="G89" s="4"/>
      <c r="H89" s="7">
        <f>(H88/$H$104)</f>
        <v>0.014804429250293377</v>
      </c>
      <c r="I89" s="4"/>
      <c r="J89" s="7">
        <f>(J88/$J$104)</f>
        <v>0.014806802256211983</v>
      </c>
      <c r="K89" s="4"/>
      <c r="L89" s="7">
        <f>(L88/$L$104)</f>
        <v>0.014264850786486635</v>
      </c>
      <c r="M89" s="4"/>
      <c r="N89" s="16">
        <f>(N88/$N$104)</f>
        <v>0.014366874401885955</v>
      </c>
      <c r="O89" s="12"/>
      <c r="P89" s="16">
        <f>(P88/$P$104)</f>
        <v>0.014569070780840389</v>
      </c>
      <c r="Q89" s="13"/>
      <c r="R89" s="16">
        <f>(R88/$R$104)</f>
        <v>0.015144358097959472</v>
      </c>
      <c r="S89" s="13"/>
      <c r="T89" s="16">
        <f>(T88/$T$104)</f>
        <v>0.01580406795155024</v>
      </c>
      <c r="U89" s="13"/>
      <c r="V89" s="16">
        <f>(V88/$V$104)</f>
        <v>0.016226473827881806</v>
      </c>
    </row>
    <row r="90" spans="1:22" s="3" customFormat="1" ht="13.5" customHeight="1">
      <c r="A90" s="20" t="s">
        <v>35</v>
      </c>
      <c r="B90" s="6">
        <v>72287</v>
      </c>
      <c r="C90" s="5">
        <f>((D90-B90)/B90)</f>
        <v>0.20639949091814572</v>
      </c>
      <c r="D90" s="6">
        <v>87207</v>
      </c>
      <c r="E90" s="5">
        <f>((F90-D90)/D90)</f>
        <v>0.1606981090967468</v>
      </c>
      <c r="F90" s="6">
        <v>101221</v>
      </c>
      <c r="G90" s="5">
        <f>((H90-F90)/F90)</f>
        <v>0.14727181118542595</v>
      </c>
      <c r="H90" s="6">
        <v>116128</v>
      </c>
      <c r="I90" s="5">
        <f>((J90-H90)/H90)</f>
        <v>0.14294571507302287</v>
      </c>
      <c r="J90" s="6">
        <v>132728</v>
      </c>
      <c r="K90" s="5">
        <f>((L90-J90)/J90)</f>
        <v>0.13771020432764752</v>
      </c>
      <c r="L90" s="6">
        <v>151006</v>
      </c>
      <c r="M90" s="5">
        <f>((N90-L90)/L90)</f>
        <v>0.1768274108313577</v>
      </c>
      <c r="N90" s="14">
        <v>177708</v>
      </c>
      <c r="O90" s="15">
        <f>((P90-N90)/N90)</f>
        <v>0.11260607288360681</v>
      </c>
      <c r="P90" s="14">
        <v>197719</v>
      </c>
      <c r="Q90" s="15">
        <f>((R90-P90)/P90)</f>
        <v>0.11451605561428087</v>
      </c>
      <c r="R90" s="14">
        <v>220361</v>
      </c>
      <c r="S90" s="15">
        <f>((T90-R90)/R90)</f>
        <v>0.08441148842127237</v>
      </c>
      <c r="T90" s="14">
        <v>238962</v>
      </c>
      <c r="U90" s="15">
        <f>((V90-T90)/T90)</f>
        <v>0.08715611687213867</v>
      </c>
      <c r="V90" s="14">
        <v>259789</v>
      </c>
    </row>
    <row r="91" spans="1:22" s="3" customFormat="1" ht="13.5" customHeight="1">
      <c r="A91" s="19" t="s">
        <v>2</v>
      </c>
      <c r="B91" s="7">
        <f>(B90/$B$104)</f>
        <v>0.03829227077451173</v>
      </c>
      <c r="C91" s="4"/>
      <c r="D91" s="7">
        <f>(D90/$D$104)</f>
        <v>0.041412705746928846</v>
      </c>
      <c r="E91" s="4"/>
      <c r="F91" s="7">
        <f>(F90/$F$104)</f>
        <v>0.04376914232441167</v>
      </c>
      <c r="G91" s="4"/>
      <c r="H91" s="7">
        <f>(H90/$H$104)</f>
        <v>0.04583823281549804</v>
      </c>
      <c r="I91" s="4"/>
      <c r="J91" s="7">
        <f>(J90/$J$104)</f>
        <v>0.048503806946604076</v>
      </c>
      <c r="K91" s="4"/>
      <c r="L91" s="7">
        <f>(L90/$L$104)</f>
        <v>0.05153913285953346</v>
      </c>
      <c r="M91" s="4"/>
      <c r="N91" s="16">
        <f>(N90/$N$104)</f>
        <v>0.055305184044067875</v>
      </c>
      <c r="O91" s="12"/>
      <c r="P91" s="16">
        <f>(P90/$P$104)</f>
        <v>0.057210027719746995</v>
      </c>
      <c r="Q91" s="13"/>
      <c r="R91" s="16">
        <f>(R90/$R$104)</f>
        <v>0.05958267978618903</v>
      </c>
      <c r="S91" s="13"/>
      <c r="T91" s="16">
        <f>(T90/$T$104)</f>
        <v>0.06067951550239963</v>
      </c>
      <c r="U91" s="13"/>
      <c r="V91" s="16">
        <f>(V90/$V$104)</f>
        <v>0.0622070303146401</v>
      </c>
    </row>
    <row r="92" spans="1:22" s="3" customFormat="1" ht="13.5" customHeight="1">
      <c r="A92" s="20" t="s">
        <v>36</v>
      </c>
      <c r="B92" s="6">
        <f>B94+B96</f>
        <v>103131</v>
      </c>
      <c r="C92" s="5">
        <f>((D92-B92)/B92)</f>
        <v>0.08558047531779969</v>
      </c>
      <c r="D92" s="6">
        <f>D94+D96</f>
        <v>111957</v>
      </c>
      <c r="E92" s="5">
        <f>((F92-D92)/D92)</f>
        <v>0.033968398581598294</v>
      </c>
      <c r="F92" s="6">
        <f>F94+F96</f>
        <v>115760</v>
      </c>
      <c r="G92" s="5">
        <f>((H92-F92)/F92)</f>
        <v>0.0065653075328265375</v>
      </c>
      <c r="H92" s="6">
        <f>H94+H96</f>
        <v>116520</v>
      </c>
      <c r="I92" s="5">
        <f>((J92-H92)/H92)</f>
        <v>0.00888259526261586</v>
      </c>
      <c r="J92" s="6">
        <f>J94+J96</f>
        <v>117555</v>
      </c>
      <c r="K92" s="5">
        <f>((L92-J92)/J92)</f>
        <v>0.08337373995151205</v>
      </c>
      <c r="L92" s="6">
        <f>L94+L96</f>
        <v>127356</v>
      </c>
      <c r="M92" s="5">
        <f>((N92-L92)/L92)</f>
        <v>0.06369546782248187</v>
      </c>
      <c r="N92" s="14">
        <f>N94+N96</f>
        <v>135468</v>
      </c>
      <c r="O92" s="15">
        <f>((P92-N92)/N92)</f>
        <v>0.04104290312103227</v>
      </c>
      <c r="P92" s="14">
        <f>P94+P96</f>
        <v>141028</v>
      </c>
      <c r="Q92" s="15">
        <f>((R92-P92)/P92)</f>
        <v>0.04655103950988456</v>
      </c>
      <c r="R92" s="14">
        <f>R94+R96</f>
        <v>147593</v>
      </c>
      <c r="S92" s="15">
        <f>((T92-R92)/R92)</f>
        <v>0.04370803493390608</v>
      </c>
      <c r="T92" s="14">
        <f>T94+T96</f>
        <v>154044</v>
      </c>
      <c r="U92" s="15">
        <f>((V92-T92)/T92)</f>
        <v>0.00918568720625276</v>
      </c>
      <c r="V92" s="14">
        <v>155459</v>
      </c>
    </row>
    <row r="93" spans="1:22" s="3" customFormat="1" ht="13.5" customHeight="1">
      <c r="A93" s="19" t="s">
        <v>2</v>
      </c>
      <c r="B93" s="7">
        <f>(B92/$B$104)</f>
        <v>0.05463112561381948</v>
      </c>
      <c r="C93" s="4"/>
      <c r="D93" s="7">
        <f>(D92/$D$104)</f>
        <v>0.05316594192334231</v>
      </c>
      <c r="E93" s="4"/>
      <c r="F93" s="7">
        <f>(F92/$F$104)</f>
        <v>0.050055975691545185</v>
      </c>
      <c r="G93" s="4"/>
      <c r="H93" s="7">
        <f>(H92/$H$104)</f>
        <v>0.04599296369232081</v>
      </c>
      <c r="I93" s="4"/>
      <c r="J93" s="7">
        <f>(J92/$J$104)</f>
        <v>0.042959021650352924</v>
      </c>
      <c r="K93" s="4"/>
      <c r="L93" s="7">
        <f>(L92/$L$104)</f>
        <v>0.04346726490641924</v>
      </c>
      <c r="M93" s="4"/>
      <c r="N93" s="16">
        <f>(N92/$N$104)</f>
        <v>0.04215951263917093</v>
      </c>
      <c r="O93" s="12"/>
      <c r="P93" s="16">
        <f>(P92/$P$104)</f>
        <v>0.04080647681437029</v>
      </c>
      <c r="Q93" s="13"/>
      <c r="R93" s="16">
        <f>(R92/$R$104)</f>
        <v>0.03990718165956316</v>
      </c>
      <c r="S93" s="13"/>
      <c r="T93" s="16">
        <f>(T92/$T$104)</f>
        <v>0.039116325131408544</v>
      </c>
      <c r="U93" s="13"/>
      <c r="V93" s="16">
        <f>(V92/$V$104)</f>
        <v>0.03722498922465399</v>
      </c>
    </row>
    <row r="94" spans="1:22" s="3" customFormat="1" ht="13.5" customHeight="1">
      <c r="A94" s="20" t="s">
        <v>37</v>
      </c>
      <c r="B94" s="6">
        <v>90828</v>
      </c>
      <c r="C94" s="5">
        <f>((D94-B94)/B94)</f>
        <v>0.08165984057779539</v>
      </c>
      <c r="D94" s="6">
        <v>98245</v>
      </c>
      <c r="E94" s="5">
        <f>((F94-D94)/D94)</f>
        <v>0.03285663392539061</v>
      </c>
      <c r="F94" s="6">
        <v>101473</v>
      </c>
      <c r="G94" s="5">
        <f>((H94-F94)/F94)</f>
        <v>-0.0027002256757955316</v>
      </c>
      <c r="H94" s="6">
        <v>101199</v>
      </c>
      <c r="I94" s="5">
        <f>((J94-H94)/H94)</f>
        <v>0.0038043854188282494</v>
      </c>
      <c r="J94" s="6">
        <v>101584</v>
      </c>
      <c r="K94" s="5">
        <f>((L94-J94)/J94)</f>
        <v>0.0899649551110411</v>
      </c>
      <c r="L94" s="6">
        <v>110723</v>
      </c>
      <c r="M94" s="5">
        <f>((N94-L94)/L94)</f>
        <v>0.06872104260180811</v>
      </c>
      <c r="N94" s="14">
        <v>118332</v>
      </c>
      <c r="O94" s="15">
        <f>((P94-N94)/N94)</f>
        <v>0.03881452185376737</v>
      </c>
      <c r="P94" s="14">
        <v>122925</v>
      </c>
      <c r="Q94" s="15">
        <f>((R94-P94)/P94)</f>
        <v>0.05490339637990645</v>
      </c>
      <c r="R94" s="14">
        <v>129674</v>
      </c>
      <c r="S94" s="15">
        <f>((T94-R94)/R94)</f>
        <v>0.043069543624782144</v>
      </c>
      <c r="T94" s="14">
        <v>135259</v>
      </c>
      <c r="U94" s="15">
        <f>((V94-T94)/T94)</f>
        <v>0.0006062443164595332</v>
      </c>
      <c r="V94" s="14">
        <v>135341</v>
      </c>
    </row>
    <row r="95" spans="1:22" s="3" customFormat="1" ht="13.5" customHeight="1">
      <c r="A95" s="19" t="s">
        <v>3</v>
      </c>
      <c r="B95" s="7">
        <f>(B94/$B$104)</f>
        <v>0.048113912182098456</v>
      </c>
      <c r="C95" s="4"/>
      <c r="D95" s="7">
        <f>(D94/$D$104)</f>
        <v>0.04665441164249457</v>
      </c>
      <c r="E95" s="4"/>
      <c r="F95" s="7">
        <f>(F94/$F$104)</f>
        <v>0.043878110066933006</v>
      </c>
      <c r="G95" s="4"/>
      <c r="H95" s="7">
        <f>(H94/$H$104)</f>
        <v>0.039945433682622496</v>
      </c>
      <c r="I95" s="4"/>
      <c r="J95" s="7">
        <f>(J94/$J$104)</f>
        <v>0.037122617118195325</v>
      </c>
      <c r="K95" s="4"/>
      <c r="L95" s="7">
        <f>(L94/$L$104)</f>
        <v>0.03779033553372795</v>
      </c>
      <c r="M95" s="4"/>
      <c r="N95" s="16">
        <f>(N94/$N$104)</f>
        <v>0.0368265527624116</v>
      </c>
      <c r="O95" s="12"/>
      <c r="P95" s="16">
        <f>(P94/$P$104)</f>
        <v>0.03556837055341115</v>
      </c>
      <c r="Q95" s="13"/>
      <c r="R95" s="16">
        <f>(R94/$R$104)</f>
        <v>0.03506212269228346</v>
      </c>
      <c r="S95" s="13"/>
      <c r="T95" s="16">
        <f>(T94/$T$104)</f>
        <v>0.03434625834793428</v>
      </c>
      <c r="U95" s="13"/>
      <c r="V95" s="16">
        <f>(V94/$V$104)</f>
        <v>0.032407691202528614</v>
      </c>
    </row>
    <row r="96" spans="1:22" s="3" customFormat="1" ht="13.5" customHeight="1">
      <c r="A96" s="20" t="s">
        <v>38</v>
      </c>
      <c r="B96" s="6">
        <v>12303</v>
      </c>
      <c r="C96" s="5">
        <f>((D96-B96)/B96)</f>
        <v>0.1145249126229375</v>
      </c>
      <c r="D96" s="6">
        <v>13712</v>
      </c>
      <c r="E96" s="5">
        <f>((F96-D96)/D96)</f>
        <v>0.0419340723453909</v>
      </c>
      <c r="F96" s="6">
        <v>14287</v>
      </c>
      <c r="G96" s="5">
        <f>((H96-F96)/F96)</f>
        <v>0.07237348638622523</v>
      </c>
      <c r="H96" s="6">
        <v>15321</v>
      </c>
      <c r="I96" s="5">
        <f>((J96-H96)/H96)</f>
        <v>0.04242542914953332</v>
      </c>
      <c r="J96" s="6">
        <v>15971</v>
      </c>
      <c r="K96" s="5">
        <f>((L96-J96)/J96)</f>
        <v>0.04145012835764824</v>
      </c>
      <c r="L96" s="6">
        <v>16633</v>
      </c>
      <c r="M96" s="5">
        <f>((N96-L96)/L96)</f>
        <v>0.030241086995731376</v>
      </c>
      <c r="N96" s="14">
        <v>17136</v>
      </c>
      <c r="O96" s="15">
        <f>((P96-N96)/N96)</f>
        <v>0.05643090569561158</v>
      </c>
      <c r="P96" s="14">
        <v>18103</v>
      </c>
      <c r="Q96" s="15">
        <f>((R96-P96)/P96)</f>
        <v>-0.010164061205325084</v>
      </c>
      <c r="R96" s="14">
        <v>17919</v>
      </c>
      <c r="S96" s="15">
        <f>((T96-R96)/R96)</f>
        <v>0.04832858976505385</v>
      </c>
      <c r="T96" s="14">
        <v>18785</v>
      </c>
      <c r="U96" s="15">
        <f>((V96-T96)/T96)</f>
        <v>0.07096087303699761</v>
      </c>
      <c r="V96" s="14">
        <v>20118</v>
      </c>
    </row>
    <row r="97" spans="1:22" s="3" customFormat="1" ht="13.5" customHeight="1">
      <c r="A97" s="19" t="s">
        <v>3</v>
      </c>
      <c r="B97" s="7">
        <f>(B96/$B$104)</f>
        <v>0.006517213431721025</v>
      </c>
      <c r="C97" s="4"/>
      <c r="D97" s="7">
        <f>(D96/$D$104)</f>
        <v>0.006511530280847734</v>
      </c>
      <c r="E97" s="4"/>
      <c r="F97" s="7">
        <f>(F96/$F$104)</f>
        <v>0.006177865624612181</v>
      </c>
      <c r="G97" s="4"/>
      <c r="H97" s="7">
        <f>(H96/$H$104)</f>
        <v>0.0060475300096983105</v>
      </c>
      <c r="I97" s="4"/>
      <c r="J97" s="7">
        <f>(J96/$J$104)</f>
        <v>0.005836404532157598</v>
      </c>
      <c r="K97" s="4"/>
      <c r="L97" s="7">
        <f>(L96/$L$104)</f>
        <v>0.005676929372691284</v>
      </c>
      <c r="M97" s="4"/>
      <c r="N97" s="16">
        <f>(N96/$N$104)</f>
        <v>0.005332959876759331</v>
      </c>
      <c r="O97" s="12"/>
      <c r="P97" s="16">
        <f>(P96/$P$104)</f>
        <v>0.005238106260959138</v>
      </c>
      <c r="Q97" s="13"/>
      <c r="R97" s="16">
        <f>(R96/$R$104)</f>
        <v>0.004845058967279697</v>
      </c>
      <c r="S97" s="13"/>
      <c r="T97" s="16">
        <f>(T96/$T$104)</f>
        <v>0.0047700667834742645</v>
      </c>
      <c r="U97" s="13"/>
      <c r="V97" s="16">
        <f>(V96/$V$104)</f>
        <v>0.004817298022125377</v>
      </c>
    </row>
    <row r="98" spans="1:22" s="3" customFormat="1" ht="13.5" customHeight="1">
      <c r="A98" s="19" t="s">
        <v>39</v>
      </c>
      <c r="B98" s="6">
        <v>65878</v>
      </c>
      <c r="C98" s="5">
        <f>((D98-B98)/B98)</f>
        <v>0.16557879717052734</v>
      </c>
      <c r="D98" s="6">
        <v>76786</v>
      </c>
      <c r="E98" s="5">
        <f>((F98-D98)/D98)</f>
        <v>0.14912874742791654</v>
      </c>
      <c r="F98" s="6">
        <v>88237</v>
      </c>
      <c r="G98" s="5">
        <f>((H98-F98)/F98)</f>
        <v>0.1110191869623854</v>
      </c>
      <c r="H98" s="6">
        <v>98033</v>
      </c>
      <c r="I98" s="5">
        <f>((J98-H98)/H98)</f>
        <v>0.10456682953699264</v>
      </c>
      <c r="J98" s="6">
        <v>108284</v>
      </c>
      <c r="K98" s="5">
        <f>((L98-J98)/J98)</f>
        <v>0.0793469025894869</v>
      </c>
      <c r="L98" s="6">
        <v>116876</v>
      </c>
      <c r="M98" s="5">
        <f>((N98-L98)/L98)</f>
        <v>0.11142578459221739</v>
      </c>
      <c r="N98" s="14">
        <v>129899</v>
      </c>
      <c r="O98" s="15">
        <f>((P98-N98)/N98)</f>
        <v>0.10016243389094605</v>
      </c>
      <c r="P98" s="14">
        <v>142910</v>
      </c>
      <c r="Q98" s="15">
        <f>((R98-P98)/P98)</f>
        <v>0.07661465257854594</v>
      </c>
      <c r="R98" s="14">
        <v>153859</v>
      </c>
      <c r="S98" s="15">
        <f>((T98-R98)/R98)</f>
        <v>0.1017100072143976</v>
      </c>
      <c r="T98" s="14">
        <v>169508</v>
      </c>
      <c r="U98" s="15">
        <f>((V98-T98)/T98)</f>
        <v>0.08651509073318074</v>
      </c>
      <c r="V98" s="14">
        <v>184173</v>
      </c>
    </row>
    <row r="99" spans="1:22" s="3" customFormat="1" ht="13.5" customHeight="1">
      <c r="A99" s="22" t="s">
        <v>2</v>
      </c>
      <c r="B99" s="7">
        <f>(B98/$B$104)</f>
        <v>0.03489725972973402</v>
      </c>
      <c r="C99" s="4"/>
      <c r="D99" s="7">
        <f>(D98/$D$104)</f>
        <v>0.03646399971887209</v>
      </c>
      <c r="E99" s="4"/>
      <c r="F99" s="7">
        <f>(F98/$F$104)</f>
        <v>0.03815470911450305</v>
      </c>
      <c r="G99" s="4"/>
      <c r="H99" s="7">
        <f>(H98/$H$104)</f>
        <v>0.03869574501930386</v>
      </c>
      <c r="I99" s="4"/>
      <c r="J99" s="7">
        <f>(J98/$J$104)</f>
        <v>0.03957104929936469</v>
      </c>
      <c r="K99" s="4"/>
      <c r="L99" s="7">
        <f>(L98/$L$104)</f>
        <v>0.0398903864223331</v>
      </c>
      <c r="M99" s="4"/>
      <c r="N99" s="16">
        <f>(N98/$N$104)</f>
        <v>0.04042636292198648</v>
      </c>
      <c r="O99" s="12"/>
      <c r="P99" s="16">
        <f>(P98/$P$104)</f>
        <v>0.04135103384818375</v>
      </c>
      <c r="Q99" s="13"/>
      <c r="R99" s="16">
        <f>(R98/$R$104)</f>
        <v>0.0416014246133538</v>
      </c>
      <c r="S99" s="13"/>
      <c r="T99" s="16">
        <f>(T98/$T$104)</f>
        <v>0.04304309184632183</v>
      </c>
      <c r="U99" s="13"/>
      <c r="V99" s="16">
        <f>(V98/$V$104)</f>
        <v>0.044100617786504474</v>
      </c>
    </row>
    <row r="100" spans="1:22" s="3" customFormat="1" ht="13.5" customHeight="1">
      <c r="A100" s="20" t="s">
        <v>40</v>
      </c>
      <c r="B100" s="6">
        <v>262906</v>
      </c>
      <c r="C100" s="5">
        <f>((D100-B100)/B100)</f>
        <v>0.08543738066076849</v>
      </c>
      <c r="D100" s="6">
        <v>285368</v>
      </c>
      <c r="E100" s="5">
        <f>((F100-D100)/D100)</f>
        <v>0.08982086288581762</v>
      </c>
      <c r="F100" s="6">
        <v>311000</v>
      </c>
      <c r="G100" s="5">
        <f>((H100-F100)/F100)</f>
        <v>0.07254662379421221</v>
      </c>
      <c r="H100" s="6">
        <v>333562</v>
      </c>
      <c r="I100" s="5">
        <f>((J100-H100)/H100)</f>
        <v>0.0392101018701171</v>
      </c>
      <c r="J100" s="6">
        <v>346641</v>
      </c>
      <c r="K100" s="5">
        <f>((L100-J100)/J100)</f>
        <v>0.03903750566147686</v>
      </c>
      <c r="L100" s="6">
        <v>360173</v>
      </c>
      <c r="M100" s="5">
        <f>((N100-L100)/L100)</f>
        <v>0.07563865142584258</v>
      </c>
      <c r="N100" s="14">
        <v>387416</v>
      </c>
      <c r="O100" s="15">
        <f>((P100-N100)/N100)</f>
        <v>0.04819109174633985</v>
      </c>
      <c r="P100" s="14">
        <v>406086</v>
      </c>
      <c r="Q100" s="15">
        <f>((R100-P100)/P100)</f>
        <v>0.05346158202942234</v>
      </c>
      <c r="R100" s="14">
        <v>427796</v>
      </c>
      <c r="S100" s="15">
        <f>((T100-R100)/R100)</f>
        <v>0.03528317235317768</v>
      </c>
      <c r="T100" s="14">
        <v>442890</v>
      </c>
      <c r="U100" s="15">
        <f>((V100-T100)/T100)</f>
        <v>0.04487796066743435</v>
      </c>
      <c r="V100" s="14">
        <v>462766</v>
      </c>
    </row>
    <row r="101" spans="1:22" s="3" customFormat="1" ht="13.5" customHeight="1">
      <c r="A101" s="19" t="s">
        <v>2</v>
      </c>
      <c r="B101" s="7">
        <f>(B100/$B$104)</f>
        <v>0.13926802523612516</v>
      </c>
      <c r="C101" s="4"/>
      <c r="D101" s="7">
        <f>(D100/$D$104)</f>
        <v>0.1355150505531619</v>
      </c>
      <c r="E101" s="4"/>
      <c r="F101" s="7">
        <f>(F100/$F$104)</f>
        <v>0.13448003144497714</v>
      </c>
      <c r="G101" s="4"/>
      <c r="H101" s="7">
        <f>(H100/$H$104)</f>
        <v>0.1316641345274452</v>
      </c>
      <c r="I101" s="4"/>
      <c r="J101" s="7">
        <f>(J100/$J$104)</f>
        <v>0.12667566861384022</v>
      </c>
      <c r="K101" s="4"/>
      <c r="L101" s="7">
        <f>(L100/$L$104)</f>
        <v>0.12292891739014836</v>
      </c>
      <c r="M101" s="4"/>
      <c r="N101" s="16">
        <f>(N100/$N$104)</f>
        <v>0.12056921006154253</v>
      </c>
      <c r="O101" s="12"/>
      <c r="P101" s="16">
        <f>(P100/$P$104)</f>
        <v>0.1175010561281474</v>
      </c>
      <c r="Q101" s="13"/>
      <c r="R101" s="16">
        <f>(R100/$R$104)</f>
        <v>0.11567034131181343</v>
      </c>
      <c r="S101" s="13"/>
      <c r="T101" s="16">
        <f>(T100/$T$104)</f>
        <v>0.11246286280185877</v>
      </c>
      <c r="U101" s="13"/>
      <c r="V101" s="16">
        <f>(V100/$V$104)</f>
        <v>0.11081030601982664</v>
      </c>
    </row>
    <row r="102" spans="1:22" s="3" customFormat="1" ht="13.5" customHeight="1">
      <c r="A102" s="19" t="s">
        <v>44</v>
      </c>
      <c r="B102" s="6">
        <v>47558</v>
      </c>
      <c r="C102" s="5">
        <f>((D102-B102)/B102)</f>
        <v>0.3500777997392657</v>
      </c>
      <c r="D102" s="6">
        <v>64207</v>
      </c>
      <c r="E102" s="5">
        <f>((F102-D102)/D102)</f>
        <v>0.31049574033983834</v>
      </c>
      <c r="F102" s="6">
        <v>84143</v>
      </c>
      <c r="G102" s="5">
        <f>((H102-F102)/F102)</f>
        <v>0.21192493730910475</v>
      </c>
      <c r="H102" s="6">
        <v>101975</v>
      </c>
      <c r="I102" s="5">
        <f>((J102-H102)/H102)</f>
        <v>0.22224074528070606</v>
      </c>
      <c r="J102" s="6">
        <v>124638</v>
      </c>
      <c r="K102" s="5">
        <f>((L102-J102)/J102)</f>
        <v>0.15074054461721145</v>
      </c>
      <c r="L102" s="6">
        <v>143426</v>
      </c>
      <c r="M102" s="5">
        <f>((N102-L102)/L102)</f>
        <v>0.1698645991661205</v>
      </c>
      <c r="N102" s="14">
        <v>167789</v>
      </c>
      <c r="O102" s="15">
        <f>((P102-N102)/N102)</f>
        <v>0.12294012122367974</v>
      </c>
      <c r="P102" s="14">
        <v>188417</v>
      </c>
      <c r="Q102" s="15">
        <f>((R102-P102)/P102)</f>
        <v>0.11882155007244569</v>
      </c>
      <c r="R102" s="14">
        <v>210805</v>
      </c>
      <c r="S102" s="15">
        <f>((T102-R102)/R102)</f>
        <v>0.09156329309077109</v>
      </c>
      <c r="T102" s="14">
        <v>230107</v>
      </c>
      <c r="U102" s="15">
        <f>((V102-T102)/T102)</f>
        <v>0.06775978131912545</v>
      </c>
      <c r="V102" s="14">
        <v>245699</v>
      </c>
    </row>
    <row r="103" spans="1:22" s="3" customFormat="1" ht="13.5" customHeight="1">
      <c r="A103" s="19" t="s">
        <v>2</v>
      </c>
      <c r="B103" s="7">
        <f>(B102/$B$104)</f>
        <v>0.02519268766851894</v>
      </c>
      <c r="C103" s="4"/>
      <c r="D103" s="7">
        <f>(D102/$D$104)</f>
        <v>0.030490506471877947</v>
      </c>
      <c r="E103" s="4"/>
      <c r="F103" s="7">
        <f>(F102/$F$104)</f>
        <v>0.03638441571020807</v>
      </c>
      <c r="G103" s="4"/>
      <c r="H103" s="7">
        <f>(H102/$H$104)</f>
        <v>0.04025173766327166</v>
      </c>
      <c r="I103" s="4"/>
      <c r="J103" s="7">
        <f>(J102/$J$104)</f>
        <v>0.04554741644725182</v>
      </c>
      <c r="K103" s="4"/>
      <c r="L103" s="7">
        <f>(L102/$L$104)</f>
        <v>0.04895203945215055</v>
      </c>
      <c r="M103" s="4"/>
      <c r="N103" s="16">
        <f>(N102/$N$104)</f>
        <v>0.05221825424612344</v>
      </c>
      <c r="O103" s="12"/>
      <c r="P103" s="16">
        <f>(P102/$P$104)</f>
        <v>0.05451849236983582</v>
      </c>
      <c r="Q103" s="13"/>
      <c r="R103" s="16">
        <f>(R102/$R$104)</f>
        <v>0.05699886464631935</v>
      </c>
      <c r="S103" s="13"/>
      <c r="T103" s="16">
        <f>(T102/$T$104)</f>
        <v>0.05843096924913029</v>
      </c>
      <c r="U103" s="13"/>
      <c r="V103" s="16">
        <f>(V102/$V$104)</f>
        <v>0.0588331497533643</v>
      </c>
    </row>
    <row r="104" spans="1:22" s="3" customFormat="1" ht="27.75" customHeight="1">
      <c r="A104" s="20" t="s">
        <v>41</v>
      </c>
      <c r="B104" s="6">
        <v>1887770</v>
      </c>
      <c r="C104" s="5">
        <f>((D104-B104)/B104)</f>
        <v>0.11549765066718932</v>
      </c>
      <c r="D104" s="6">
        <v>2105803</v>
      </c>
      <c r="E104" s="5">
        <f>((F104-D104)/D104)</f>
        <v>0.09820861685542284</v>
      </c>
      <c r="F104" s="6">
        <v>2312611</v>
      </c>
      <c r="G104" s="5">
        <f>((H104-F104)/F104)</f>
        <v>0.09548514644270048</v>
      </c>
      <c r="H104" s="6">
        <v>2533431</v>
      </c>
      <c r="I104" s="5">
        <f>((J104-H104)/H104)</f>
        <v>0.0801340158859665</v>
      </c>
      <c r="J104" s="6">
        <v>2736445</v>
      </c>
      <c r="K104" s="5">
        <f>((L104-J104)/J104)</f>
        <v>0.07070633614050346</v>
      </c>
      <c r="L104" s="6">
        <v>2929929</v>
      </c>
      <c r="M104" s="5">
        <f>((N104-L104)/L104)</f>
        <v>0.09669039761714363</v>
      </c>
      <c r="N104" s="14">
        <v>3213225</v>
      </c>
      <c r="O104" s="15">
        <f>((P104-N104)/N104)</f>
        <v>0.0755611574041656</v>
      </c>
      <c r="P104" s="14">
        <v>3456020</v>
      </c>
      <c r="Q104" s="15">
        <f>((R104-P104)/P104)</f>
        <v>0.07013472144258424</v>
      </c>
      <c r="R104" s="14">
        <v>3698407</v>
      </c>
      <c r="S104" s="15">
        <f>((T104-R104)/R104)</f>
        <v>0.06480979513612212</v>
      </c>
      <c r="T104" s="8">
        <f>(T3+T13+T15+T21+T23+T25+T31+T37+T43+T45+T50+T56+T58+T64+T66+T68+T70+T78+T84+T90+T92+T98+T100+T102)</f>
        <v>3938100</v>
      </c>
      <c r="U104" s="15">
        <f>((V104-T104)/T104)</f>
        <v>0.06046062822173129</v>
      </c>
      <c r="V104" s="8">
        <f>(V3+V13+V15+V21+V23+V25+V31+V37+V43+V45+V50+V56+V58+V64+V66+V68+V70+V78+V84+V90+V92+V98+V100+V102)</f>
        <v>4176200</v>
      </c>
    </row>
    <row r="105" spans="1:22" s="3" customFormat="1" ht="13.5" customHeight="1">
      <c r="A105" s="26" t="s">
        <v>58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2"/>
      <c r="O105" s="12"/>
      <c r="P105" s="12"/>
      <c r="Q105" s="13"/>
      <c r="R105" s="12"/>
      <c r="S105" s="13"/>
      <c r="T105" s="12"/>
      <c r="U105" s="13"/>
      <c r="V105" s="12"/>
    </row>
    <row r="106" s="29" customFormat="1" ht="13.5" customHeight="1" hidden="1"/>
    <row r="107" s="29" customFormat="1" ht="13.5" customHeight="1" hidden="1"/>
    <row r="108" s="29" customFormat="1" ht="12.75" customHeight="1" hidden="1"/>
    <row r="109" s="29" customFormat="1" ht="12.75" customHeight="1" hidden="1"/>
    <row r="110" s="29" customFormat="1" ht="12.75" customHeight="1" hidden="1"/>
    <row r="111" s="29" customFormat="1" ht="12.75" customHeight="1" hidden="1"/>
    <row r="112" s="29" customFormat="1" ht="12.75" customHeight="1" hidden="1"/>
    <row r="113" spans="1:22" s="3" customFormat="1" ht="12.75" hidden="1">
      <c r="A113" s="2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2"/>
      <c r="O113" s="12"/>
      <c r="P113" s="12"/>
      <c r="Q113" s="13"/>
      <c r="R113" s="12"/>
      <c r="S113" s="13"/>
      <c r="T113" s="12"/>
      <c r="U113" s="13"/>
      <c r="V113" s="12"/>
    </row>
    <row r="114" spans="1:22" s="3" customFormat="1" ht="12.75" hidden="1">
      <c r="A114" s="2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2"/>
      <c r="O114" s="12"/>
      <c r="P114" s="12"/>
      <c r="Q114" s="13"/>
      <c r="R114" s="12"/>
      <c r="S114" s="13"/>
      <c r="T114" s="12"/>
      <c r="U114" s="13"/>
      <c r="V114" s="12"/>
    </row>
    <row r="115" spans="1:22" s="3" customFormat="1" ht="12.75" hidden="1">
      <c r="A115" s="2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2"/>
      <c r="O115" s="12"/>
      <c r="P115" s="12"/>
      <c r="Q115" s="13"/>
      <c r="R115" s="12"/>
      <c r="S115" s="13"/>
      <c r="T115" s="12"/>
      <c r="U115" s="13"/>
      <c r="V115" s="12"/>
    </row>
    <row r="116" spans="1:22" s="3" customFormat="1" ht="12.75" hidden="1">
      <c r="A116" s="2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2"/>
      <c r="O116" s="12"/>
      <c r="P116" s="12"/>
      <c r="Q116" s="13"/>
      <c r="R116" s="12"/>
      <c r="S116" s="13"/>
      <c r="T116" s="12"/>
      <c r="U116" s="13"/>
      <c r="V116" s="12"/>
    </row>
    <row r="117" spans="1:22" s="3" customFormat="1" ht="12.75" hidden="1">
      <c r="A117" s="2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2"/>
      <c r="O117" s="12"/>
      <c r="P117" s="12"/>
      <c r="Q117" s="13"/>
      <c r="R117" s="12"/>
      <c r="S117" s="13"/>
      <c r="T117" s="12"/>
      <c r="U117" s="13"/>
      <c r="V117" s="12"/>
    </row>
    <row r="118" spans="1:22" s="3" customFormat="1" ht="12.75" hidden="1">
      <c r="A118" s="2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2"/>
      <c r="O118" s="12"/>
      <c r="P118" s="12"/>
      <c r="Q118" s="13"/>
      <c r="R118" s="12"/>
      <c r="S118" s="13"/>
      <c r="T118" s="12"/>
      <c r="U118" s="13"/>
      <c r="V118" s="12"/>
    </row>
    <row r="119" spans="1:22" s="3" customFormat="1" ht="12.75" hidden="1">
      <c r="A119" s="2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2"/>
      <c r="O119" s="12"/>
      <c r="P119" s="12"/>
      <c r="Q119" s="13"/>
      <c r="R119" s="12"/>
      <c r="S119" s="13"/>
      <c r="T119" s="12"/>
      <c r="U119" s="13"/>
      <c r="V119" s="12"/>
    </row>
    <row r="120" spans="1:22" s="3" customFormat="1" ht="12.75" hidden="1">
      <c r="A120" s="2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2"/>
      <c r="O120" s="12"/>
      <c r="P120" s="12"/>
      <c r="Q120" s="13"/>
      <c r="R120" s="12"/>
      <c r="S120" s="13"/>
      <c r="T120" s="12"/>
      <c r="U120" s="13"/>
      <c r="V120" s="12"/>
    </row>
    <row r="121" spans="1:22" s="3" customFormat="1" ht="12.75" hidden="1">
      <c r="A121" s="2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2"/>
      <c r="O121" s="12"/>
      <c r="P121" s="12"/>
      <c r="Q121" s="13"/>
      <c r="R121" s="12"/>
      <c r="S121" s="13"/>
      <c r="T121" s="12"/>
      <c r="U121" s="13"/>
      <c r="V121" s="12"/>
    </row>
    <row r="122" spans="1:22" s="3" customFormat="1" ht="12.75" hidden="1">
      <c r="A122" s="2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2"/>
      <c r="O122" s="12"/>
      <c r="P122" s="12"/>
      <c r="Q122" s="13"/>
      <c r="R122" s="12"/>
      <c r="S122" s="13"/>
      <c r="T122" s="12"/>
      <c r="U122" s="13"/>
      <c r="V122" s="12"/>
    </row>
    <row r="123" spans="1:22" s="3" customFormat="1" ht="12.75" hidden="1">
      <c r="A123" s="2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2"/>
      <c r="O123" s="12"/>
      <c r="P123" s="12"/>
      <c r="Q123" s="13"/>
      <c r="R123" s="12"/>
      <c r="S123" s="13"/>
      <c r="T123" s="12"/>
      <c r="U123" s="13"/>
      <c r="V123" s="12"/>
    </row>
    <row r="124" spans="1:22" s="3" customFormat="1" ht="12.75" hidden="1">
      <c r="A124" s="2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2"/>
      <c r="O124" s="12"/>
      <c r="P124" s="12"/>
      <c r="Q124" s="13"/>
      <c r="R124" s="12"/>
      <c r="S124" s="13"/>
      <c r="T124" s="12"/>
      <c r="U124" s="13"/>
      <c r="V124" s="12"/>
    </row>
    <row r="125" spans="1:22" s="3" customFormat="1" ht="12.75" hidden="1">
      <c r="A125" s="2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2"/>
      <c r="O125" s="12"/>
      <c r="P125" s="12"/>
      <c r="Q125" s="13"/>
      <c r="R125" s="12"/>
      <c r="S125" s="13"/>
      <c r="T125" s="12"/>
      <c r="U125" s="13"/>
      <c r="V125" s="12"/>
    </row>
    <row r="126" spans="1:22" s="3" customFormat="1" ht="12.75" hidden="1">
      <c r="A126" s="2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2"/>
      <c r="O126" s="12"/>
      <c r="P126" s="12"/>
      <c r="Q126" s="13"/>
      <c r="R126" s="12"/>
      <c r="S126" s="13"/>
      <c r="T126" s="12"/>
      <c r="U126" s="13"/>
      <c r="V126" s="12"/>
    </row>
    <row r="127" spans="1:22" s="3" customFormat="1" ht="12.75" hidden="1">
      <c r="A127" s="2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12"/>
      <c r="O127" s="12"/>
      <c r="P127" s="12"/>
      <c r="Q127" s="13"/>
      <c r="R127" s="12"/>
      <c r="S127" s="13"/>
      <c r="T127" s="12"/>
      <c r="U127" s="13"/>
      <c r="V127" s="12"/>
    </row>
    <row r="128" spans="1:22" s="3" customFormat="1" ht="12.75" hidden="1">
      <c r="A128" s="2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2"/>
      <c r="O128" s="12"/>
      <c r="P128" s="12"/>
      <c r="Q128" s="13"/>
      <c r="R128" s="12"/>
      <c r="S128" s="13"/>
      <c r="T128" s="12"/>
      <c r="U128" s="13"/>
      <c r="V128" s="12"/>
    </row>
    <row r="129" spans="1:22" s="3" customFormat="1" ht="12.75" hidden="1">
      <c r="A129" s="2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12"/>
      <c r="O129" s="12"/>
      <c r="P129" s="12"/>
      <c r="Q129" s="13"/>
      <c r="R129" s="12"/>
      <c r="S129" s="13"/>
      <c r="T129" s="12"/>
      <c r="U129" s="13"/>
      <c r="V129" s="12"/>
    </row>
    <row r="130" spans="1:22" s="3" customFormat="1" ht="12.75" hidden="1">
      <c r="A130" s="2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12"/>
      <c r="O130" s="12"/>
      <c r="P130" s="12"/>
      <c r="Q130" s="13"/>
      <c r="R130" s="12"/>
      <c r="S130" s="13"/>
      <c r="T130" s="12"/>
      <c r="U130" s="13"/>
      <c r="V130" s="12"/>
    </row>
    <row r="131" spans="1:22" s="3" customFormat="1" ht="12.75" hidden="1">
      <c r="A131" s="2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12"/>
      <c r="O131" s="12"/>
      <c r="P131" s="12"/>
      <c r="Q131" s="13"/>
      <c r="R131" s="12"/>
      <c r="S131" s="13"/>
      <c r="T131" s="12"/>
      <c r="U131" s="13"/>
      <c r="V131" s="12"/>
    </row>
    <row r="132" spans="1:22" s="3" customFormat="1" ht="12.75" hidden="1">
      <c r="A132" s="2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12"/>
      <c r="O132" s="12"/>
      <c r="P132" s="12"/>
      <c r="Q132" s="13"/>
      <c r="R132" s="12"/>
      <c r="S132" s="13"/>
      <c r="T132" s="12"/>
      <c r="U132" s="13"/>
      <c r="V132" s="12"/>
    </row>
    <row r="133" spans="1:22" s="3" customFormat="1" ht="12.75" hidden="1">
      <c r="A133" s="2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12"/>
      <c r="O133" s="12"/>
      <c r="P133" s="12"/>
      <c r="Q133" s="13"/>
      <c r="R133" s="12"/>
      <c r="S133" s="13"/>
      <c r="T133" s="12"/>
      <c r="U133" s="13"/>
      <c r="V133" s="12"/>
    </row>
    <row r="134" spans="1:22" s="3" customFormat="1" ht="12.75" hidden="1">
      <c r="A134" s="2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2"/>
      <c r="O134" s="12"/>
      <c r="P134" s="12"/>
      <c r="Q134" s="13"/>
      <c r="R134" s="12"/>
      <c r="S134" s="13"/>
      <c r="T134" s="12"/>
      <c r="U134" s="13"/>
      <c r="V134" s="12"/>
    </row>
    <row r="135" spans="1:22" s="3" customFormat="1" ht="12.75" hidden="1">
      <c r="A135" s="2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12"/>
      <c r="O135" s="12"/>
      <c r="P135" s="12"/>
      <c r="Q135" s="13"/>
      <c r="R135" s="12"/>
      <c r="S135" s="13"/>
      <c r="T135" s="12"/>
      <c r="U135" s="13"/>
      <c r="V135" s="12"/>
    </row>
    <row r="136" spans="1:22" s="3" customFormat="1" ht="12.75" hidden="1">
      <c r="A136" s="2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2"/>
      <c r="O136" s="12"/>
      <c r="P136" s="12"/>
      <c r="Q136" s="13"/>
      <c r="R136" s="12"/>
      <c r="S136" s="13"/>
      <c r="T136" s="12"/>
      <c r="U136" s="13"/>
      <c r="V136" s="12"/>
    </row>
    <row r="137" spans="1:22" s="3" customFormat="1" ht="12.75" hidden="1">
      <c r="A137" s="2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12"/>
      <c r="O137" s="12"/>
      <c r="P137" s="12"/>
      <c r="Q137" s="13"/>
      <c r="R137" s="12"/>
      <c r="S137" s="13"/>
      <c r="T137" s="12"/>
      <c r="U137" s="13"/>
      <c r="V137" s="12"/>
    </row>
    <row r="138" spans="1:22" s="3" customFormat="1" ht="12.75" hidden="1">
      <c r="A138" s="2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12"/>
      <c r="O138" s="12"/>
      <c r="P138" s="12"/>
      <c r="Q138" s="13"/>
      <c r="R138" s="12"/>
      <c r="S138" s="13"/>
      <c r="T138" s="12"/>
      <c r="U138" s="13"/>
      <c r="V138" s="12"/>
    </row>
    <row r="139" spans="1:22" s="3" customFormat="1" ht="12.75" hidden="1">
      <c r="A139" s="2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12"/>
      <c r="O139" s="12"/>
      <c r="P139" s="12"/>
      <c r="Q139" s="13"/>
      <c r="R139" s="12"/>
      <c r="S139" s="13"/>
      <c r="T139" s="12"/>
      <c r="U139" s="13"/>
      <c r="V139" s="12"/>
    </row>
    <row r="140" spans="1:22" s="3" customFormat="1" ht="12.75" hidden="1">
      <c r="A140" s="2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12"/>
      <c r="O140" s="12"/>
      <c r="P140" s="12"/>
      <c r="Q140" s="13"/>
      <c r="R140" s="12"/>
      <c r="S140" s="13"/>
      <c r="T140" s="12"/>
      <c r="U140" s="13"/>
      <c r="V140" s="12"/>
    </row>
    <row r="141" spans="1:22" s="3" customFormat="1" ht="12.75" hidden="1">
      <c r="A141" s="2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12"/>
      <c r="O141" s="12"/>
      <c r="P141" s="12"/>
      <c r="Q141" s="13"/>
      <c r="R141" s="12"/>
      <c r="S141" s="13"/>
      <c r="T141" s="12"/>
      <c r="U141" s="13"/>
      <c r="V141" s="12"/>
    </row>
    <row r="142" spans="1:22" s="3" customFormat="1" ht="12.75" hidden="1">
      <c r="A142" s="2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2"/>
      <c r="O142" s="12"/>
      <c r="P142" s="12"/>
      <c r="Q142" s="13"/>
      <c r="R142" s="12"/>
      <c r="S142" s="13"/>
      <c r="T142" s="12"/>
      <c r="U142" s="13"/>
      <c r="V142" s="12"/>
    </row>
    <row r="143" spans="1:22" s="3" customFormat="1" ht="12.75" hidden="1">
      <c r="A143" s="2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2"/>
      <c r="O143" s="12"/>
      <c r="P143" s="12"/>
      <c r="Q143" s="13"/>
      <c r="R143" s="12"/>
      <c r="S143" s="13"/>
      <c r="T143" s="12"/>
      <c r="U143" s="13"/>
      <c r="V143" s="12"/>
    </row>
    <row r="144" spans="1:22" s="3" customFormat="1" ht="12.75" hidden="1">
      <c r="A144" s="2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2"/>
      <c r="O144" s="12"/>
      <c r="P144" s="12"/>
      <c r="Q144" s="13"/>
      <c r="R144" s="12"/>
      <c r="S144" s="13"/>
      <c r="T144" s="12"/>
      <c r="U144" s="13"/>
      <c r="V144" s="12"/>
    </row>
    <row r="145" spans="1:22" s="3" customFormat="1" ht="12.75" hidden="1">
      <c r="A145" s="2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12"/>
      <c r="O145" s="12"/>
      <c r="P145" s="12"/>
      <c r="Q145" s="13"/>
      <c r="R145" s="12"/>
      <c r="S145" s="13"/>
      <c r="T145" s="12"/>
      <c r="U145" s="13"/>
      <c r="V145" s="12"/>
    </row>
    <row r="146" spans="1:22" s="3" customFormat="1" ht="12.75" hidden="1">
      <c r="A146" s="2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12"/>
      <c r="O146" s="12"/>
      <c r="P146" s="12"/>
      <c r="Q146" s="13"/>
      <c r="R146" s="12"/>
      <c r="S146" s="13"/>
      <c r="T146" s="12"/>
      <c r="U146" s="13"/>
      <c r="V146" s="12"/>
    </row>
    <row r="147" spans="1:22" s="3" customFormat="1" ht="12.75" hidden="1">
      <c r="A147" s="2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2"/>
      <c r="O147" s="12"/>
      <c r="P147" s="12"/>
      <c r="Q147" s="13"/>
      <c r="R147" s="12"/>
      <c r="S147" s="13"/>
      <c r="T147" s="12"/>
      <c r="U147" s="13"/>
      <c r="V147" s="12"/>
    </row>
    <row r="148" spans="1:22" s="3" customFormat="1" ht="12.75" hidden="1">
      <c r="A148" s="2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2"/>
      <c r="O148" s="12"/>
      <c r="P148" s="12"/>
      <c r="Q148" s="13"/>
      <c r="R148" s="12"/>
      <c r="S148" s="13"/>
      <c r="T148" s="12"/>
      <c r="U148" s="13"/>
      <c r="V148" s="12"/>
    </row>
    <row r="149" spans="1:22" s="3" customFormat="1" ht="12.75" hidden="1">
      <c r="A149" s="2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12"/>
      <c r="O149" s="12"/>
      <c r="P149" s="12"/>
      <c r="Q149" s="13"/>
      <c r="R149" s="12"/>
      <c r="S149" s="13"/>
      <c r="T149" s="12"/>
      <c r="U149" s="13"/>
      <c r="V149" s="12"/>
    </row>
    <row r="150" spans="1:22" s="3" customFormat="1" ht="12.75" hidden="1">
      <c r="A150" s="2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12"/>
      <c r="O150" s="12"/>
      <c r="P150" s="12"/>
      <c r="Q150" s="13"/>
      <c r="R150" s="12"/>
      <c r="S150" s="13"/>
      <c r="T150" s="12"/>
      <c r="U150" s="13"/>
      <c r="V150" s="12"/>
    </row>
    <row r="151" spans="1:22" s="3" customFormat="1" ht="12.75" hidden="1">
      <c r="A151" s="2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2"/>
      <c r="O151" s="12"/>
      <c r="P151" s="12"/>
      <c r="Q151" s="13"/>
      <c r="R151" s="12"/>
      <c r="S151" s="13"/>
      <c r="T151" s="12"/>
      <c r="U151" s="13"/>
      <c r="V151" s="12"/>
    </row>
    <row r="152" spans="1:22" s="3" customFormat="1" ht="12.75" hidden="1">
      <c r="A152" s="2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12"/>
      <c r="O152" s="12"/>
      <c r="P152" s="12"/>
      <c r="Q152" s="13"/>
      <c r="R152" s="12"/>
      <c r="S152" s="13"/>
      <c r="T152" s="12"/>
      <c r="U152" s="13"/>
      <c r="V152" s="12"/>
    </row>
    <row r="153" spans="1:22" s="3" customFormat="1" ht="12.75" hidden="1">
      <c r="A153" s="2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2"/>
      <c r="O153" s="12"/>
      <c r="P153" s="12"/>
      <c r="Q153" s="13"/>
      <c r="R153" s="12"/>
      <c r="S153" s="13"/>
      <c r="T153" s="12"/>
      <c r="U153" s="13"/>
      <c r="V153" s="12"/>
    </row>
    <row r="154" spans="1:22" s="3" customFormat="1" ht="12.75" hidden="1">
      <c r="A154" s="2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12"/>
      <c r="O154" s="12"/>
      <c r="P154" s="12"/>
      <c r="Q154" s="13"/>
      <c r="R154" s="12"/>
      <c r="S154" s="13"/>
      <c r="T154" s="12"/>
      <c r="U154" s="13"/>
      <c r="V154" s="12"/>
    </row>
    <row r="155" spans="1:22" s="3" customFormat="1" ht="12.75" hidden="1">
      <c r="A155" s="2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2"/>
      <c r="O155" s="12"/>
      <c r="P155" s="12"/>
      <c r="Q155" s="13"/>
      <c r="R155" s="12"/>
      <c r="S155" s="13"/>
      <c r="T155" s="12"/>
      <c r="U155" s="13"/>
      <c r="V155" s="12"/>
    </row>
    <row r="156" spans="1:22" s="3" customFormat="1" ht="12.75" hidden="1">
      <c r="A156" s="2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12"/>
      <c r="O156" s="12"/>
      <c r="P156" s="12"/>
      <c r="Q156" s="13"/>
      <c r="R156" s="12"/>
      <c r="S156" s="13"/>
      <c r="T156" s="12"/>
      <c r="U156" s="13"/>
      <c r="V156" s="12"/>
    </row>
    <row r="157" spans="1:22" s="3" customFormat="1" ht="12.75" hidden="1">
      <c r="A157" s="2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2"/>
      <c r="O157" s="12"/>
      <c r="P157" s="12"/>
      <c r="Q157" s="13"/>
      <c r="R157" s="12"/>
      <c r="S157" s="13"/>
      <c r="T157" s="12"/>
      <c r="U157" s="13"/>
      <c r="V157" s="12"/>
    </row>
    <row r="158" spans="1:22" s="3" customFormat="1" ht="12.75" hidden="1">
      <c r="A158" s="2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2"/>
      <c r="O158" s="12"/>
      <c r="P158" s="12"/>
      <c r="Q158" s="13"/>
      <c r="R158" s="12"/>
      <c r="S158" s="13"/>
      <c r="T158" s="12"/>
      <c r="U158" s="13"/>
      <c r="V158" s="12"/>
    </row>
    <row r="159" spans="1:22" s="3" customFormat="1" ht="12.75" hidden="1">
      <c r="A159" s="2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12"/>
      <c r="O159" s="12"/>
      <c r="P159" s="12"/>
      <c r="Q159" s="13"/>
      <c r="R159" s="12"/>
      <c r="S159" s="13"/>
      <c r="T159" s="12"/>
      <c r="U159" s="13"/>
      <c r="V159" s="12"/>
    </row>
    <row r="160" spans="1:22" s="3" customFormat="1" ht="12.75" hidden="1">
      <c r="A160" s="2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2"/>
      <c r="O160" s="12"/>
      <c r="P160" s="12"/>
      <c r="Q160" s="13"/>
      <c r="R160" s="12"/>
      <c r="S160" s="13"/>
      <c r="T160" s="12"/>
      <c r="U160" s="13"/>
      <c r="V160" s="12"/>
    </row>
    <row r="161" spans="1:22" s="3" customFormat="1" ht="12.75" hidden="1">
      <c r="A161" s="2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2"/>
      <c r="O161" s="12"/>
      <c r="P161" s="12"/>
      <c r="Q161" s="13"/>
      <c r="R161" s="12"/>
      <c r="S161" s="13"/>
      <c r="T161" s="12"/>
      <c r="U161" s="13"/>
      <c r="V161" s="12"/>
    </row>
    <row r="162" spans="1:22" s="3" customFormat="1" ht="12.75" hidden="1">
      <c r="A162" s="2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12"/>
      <c r="O162" s="12"/>
      <c r="P162" s="12"/>
      <c r="Q162" s="13"/>
      <c r="R162" s="12"/>
      <c r="S162" s="13"/>
      <c r="T162" s="12"/>
      <c r="U162" s="13"/>
      <c r="V162" s="12"/>
    </row>
    <row r="163" spans="1:22" s="3" customFormat="1" ht="12.75" hidden="1">
      <c r="A163" s="2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12"/>
      <c r="O163" s="12"/>
      <c r="P163" s="12"/>
      <c r="Q163" s="13"/>
      <c r="R163" s="12"/>
      <c r="S163" s="13"/>
      <c r="T163" s="12"/>
      <c r="U163" s="13"/>
      <c r="V163" s="12"/>
    </row>
    <row r="164" spans="1:22" s="3" customFormat="1" ht="12.75" hidden="1">
      <c r="A164" s="2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12"/>
      <c r="O164" s="12"/>
      <c r="P164" s="12"/>
      <c r="Q164" s="13"/>
      <c r="R164" s="12"/>
      <c r="S164" s="13"/>
      <c r="T164" s="12"/>
      <c r="U164" s="13"/>
      <c r="V164" s="12"/>
    </row>
    <row r="165" spans="1:22" s="3" customFormat="1" ht="12.75" hidden="1">
      <c r="A165" s="2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12"/>
      <c r="O165" s="12"/>
      <c r="P165" s="12"/>
      <c r="Q165" s="13"/>
      <c r="R165" s="12"/>
      <c r="S165" s="13"/>
      <c r="T165" s="12"/>
      <c r="U165" s="13"/>
      <c r="V165" s="12"/>
    </row>
    <row r="166" spans="1:22" s="3" customFormat="1" ht="12.75" hidden="1">
      <c r="A166" s="2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2"/>
      <c r="O166" s="12"/>
      <c r="P166" s="12"/>
      <c r="Q166" s="13"/>
      <c r="R166" s="12"/>
      <c r="S166" s="13"/>
      <c r="T166" s="12"/>
      <c r="U166" s="13"/>
      <c r="V166" s="12"/>
    </row>
    <row r="167" spans="1:22" s="3" customFormat="1" ht="12.75" hidden="1">
      <c r="A167" s="2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12"/>
      <c r="O167" s="12"/>
      <c r="P167" s="12"/>
      <c r="Q167" s="13"/>
      <c r="R167" s="12"/>
      <c r="S167" s="13"/>
      <c r="T167" s="12"/>
      <c r="U167" s="13"/>
      <c r="V167" s="12"/>
    </row>
    <row r="168" spans="1:22" s="3" customFormat="1" ht="12.75" hidden="1">
      <c r="A168" s="2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12"/>
      <c r="O168" s="12"/>
      <c r="P168" s="12"/>
      <c r="Q168" s="13"/>
      <c r="R168" s="12"/>
      <c r="S168" s="13"/>
      <c r="T168" s="12"/>
      <c r="U168" s="13"/>
      <c r="V168" s="12"/>
    </row>
    <row r="169" spans="1:22" s="3" customFormat="1" ht="12.75" hidden="1">
      <c r="A169" s="2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12"/>
      <c r="O169" s="12"/>
      <c r="P169" s="12"/>
      <c r="Q169" s="13"/>
      <c r="R169" s="12"/>
      <c r="S169" s="13"/>
      <c r="T169" s="12"/>
      <c r="U169" s="13"/>
      <c r="V169" s="12"/>
    </row>
    <row r="170" spans="1:22" s="3" customFormat="1" ht="12.75" hidden="1">
      <c r="A170" s="2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12"/>
      <c r="O170" s="12"/>
      <c r="P170" s="12"/>
      <c r="Q170" s="13"/>
      <c r="R170" s="12"/>
      <c r="S170" s="13"/>
      <c r="T170" s="12"/>
      <c r="U170" s="13"/>
      <c r="V170" s="12"/>
    </row>
    <row r="171" spans="1:22" s="3" customFormat="1" ht="12.75" hidden="1">
      <c r="A171" s="2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12"/>
      <c r="O171" s="12"/>
      <c r="P171" s="12"/>
      <c r="Q171" s="13"/>
      <c r="R171" s="12"/>
      <c r="S171" s="13"/>
      <c r="T171" s="12"/>
      <c r="U171" s="13"/>
      <c r="V171" s="12"/>
    </row>
    <row r="172" spans="1:22" s="3" customFormat="1" ht="12.75" hidden="1">
      <c r="A172" s="2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2"/>
      <c r="O172" s="12"/>
      <c r="P172" s="12"/>
      <c r="Q172" s="13"/>
      <c r="R172" s="12"/>
      <c r="S172" s="13"/>
      <c r="T172" s="12"/>
      <c r="U172" s="13"/>
      <c r="V172" s="12"/>
    </row>
    <row r="173" spans="1:22" s="3" customFormat="1" ht="12.75" hidden="1">
      <c r="A173" s="2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12"/>
      <c r="O173" s="12"/>
      <c r="P173" s="12"/>
      <c r="Q173" s="13"/>
      <c r="R173" s="12"/>
      <c r="S173" s="13"/>
      <c r="T173" s="12"/>
      <c r="U173" s="13"/>
      <c r="V173" s="12"/>
    </row>
    <row r="174" spans="1:22" s="3" customFormat="1" ht="12.75" hidden="1">
      <c r="A174" s="2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12"/>
      <c r="O174" s="12"/>
      <c r="P174" s="12"/>
      <c r="Q174" s="13"/>
      <c r="R174" s="12"/>
      <c r="S174" s="13"/>
      <c r="T174" s="12"/>
      <c r="U174" s="13"/>
      <c r="V174" s="12"/>
    </row>
    <row r="175" spans="1:22" s="3" customFormat="1" ht="12.75" hidden="1">
      <c r="A175" s="2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12"/>
      <c r="O175" s="12"/>
      <c r="P175" s="12"/>
      <c r="Q175" s="13"/>
      <c r="R175" s="12"/>
      <c r="S175" s="13"/>
      <c r="T175" s="12"/>
      <c r="U175" s="13"/>
      <c r="V175" s="12"/>
    </row>
    <row r="176" spans="1:22" s="3" customFormat="1" ht="12.75" hidden="1">
      <c r="A176" s="2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12"/>
      <c r="O176" s="12"/>
      <c r="P176" s="12"/>
      <c r="Q176" s="13"/>
      <c r="R176" s="12"/>
      <c r="S176" s="13"/>
      <c r="T176" s="12"/>
      <c r="U176" s="13"/>
      <c r="V176" s="12"/>
    </row>
    <row r="177" spans="1:22" s="3" customFormat="1" ht="12.75" hidden="1">
      <c r="A177" s="2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12"/>
      <c r="O177" s="12"/>
      <c r="P177" s="12"/>
      <c r="Q177" s="13"/>
      <c r="R177" s="12"/>
      <c r="S177" s="13"/>
      <c r="T177" s="12"/>
      <c r="U177" s="13"/>
      <c r="V177" s="12"/>
    </row>
    <row r="178" spans="1:22" s="3" customFormat="1" ht="12.75" hidden="1">
      <c r="A178" s="2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12"/>
      <c r="O178" s="12"/>
      <c r="P178" s="12"/>
      <c r="Q178" s="13"/>
      <c r="R178" s="12"/>
      <c r="S178" s="13"/>
      <c r="T178" s="12"/>
      <c r="U178" s="13"/>
      <c r="V178" s="12"/>
    </row>
    <row r="179" spans="1:22" s="3" customFormat="1" ht="12.75" hidden="1">
      <c r="A179" s="2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12"/>
      <c r="O179" s="12"/>
      <c r="P179" s="12"/>
      <c r="Q179" s="13"/>
      <c r="R179" s="12"/>
      <c r="S179" s="13"/>
      <c r="T179" s="12"/>
      <c r="U179" s="13"/>
      <c r="V179" s="12"/>
    </row>
    <row r="180" spans="1:22" s="3" customFormat="1" ht="12.75" hidden="1">
      <c r="A180" s="2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12"/>
      <c r="O180" s="12"/>
      <c r="P180" s="12"/>
      <c r="Q180" s="13"/>
      <c r="R180" s="12"/>
      <c r="S180" s="13"/>
      <c r="T180" s="12"/>
      <c r="U180" s="13"/>
      <c r="V180" s="12"/>
    </row>
    <row r="181" spans="1:22" s="3" customFormat="1" ht="12.75" hidden="1">
      <c r="A181" s="2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12"/>
      <c r="O181" s="12"/>
      <c r="P181" s="12"/>
      <c r="Q181" s="13"/>
      <c r="R181" s="12"/>
      <c r="S181" s="13"/>
      <c r="T181" s="12"/>
      <c r="U181" s="13"/>
      <c r="V181" s="12"/>
    </row>
    <row r="182" spans="1:22" s="3" customFormat="1" ht="12.75" hidden="1">
      <c r="A182" s="2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12"/>
      <c r="O182" s="12"/>
      <c r="P182" s="12"/>
      <c r="Q182" s="13"/>
      <c r="R182" s="12"/>
      <c r="S182" s="13"/>
      <c r="T182" s="12"/>
      <c r="U182" s="13"/>
      <c r="V182" s="12"/>
    </row>
    <row r="183" spans="1:22" s="3" customFormat="1" ht="12.75" hidden="1">
      <c r="A183" s="2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12"/>
      <c r="O183" s="12"/>
      <c r="P183" s="12"/>
      <c r="Q183" s="13"/>
      <c r="R183" s="12"/>
      <c r="S183" s="13"/>
      <c r="T183" s="12"/>
      <c r="U183" s="13"/>
      <c r="V183" s="12"/>
    </row>
    <row r="184" spans="1:22" s="3" customFormat="1" ht="12.75" hidden="1">
      <c r="A184" s="2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12"/>
      <c r="O184" s="12"/>
      <c r="P184" s="12"/>
      <c r="Q184" s="13"/>
      <c r="R184" s="12"/>
      <c r="S184" s="13"/>
      <c r="T184" s="12"/>
      <c r="U184" s="13"/>
      <c r="V184" s="12"/>
    </row>
    <row r="185" spans="1:22" s="3" customFormat="1" ht="12.75" hidden="1">
      <c r="A185" s="2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12"/>
      <c r="O185" s="12"/>
      <c r="P185" s="12"/>
      <c r="Q185" s="13"/>
      <c r="R185" s="12"/>
      <c r="S185" s="13"/>
      <c r="T185" s="12"/>
      <c r="U185" s="13"/>
      <c r="V185" s="12"/>
    </row>
    <row r="186" spans="1:22" s="3" customFormat="1" ht="12.75" hidden="1">
      <c r="A186" s="2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2"/>
      <c r="O186" s="12"/>
      <c r="P186" s="12"/>
      <c r="Q186" s="13"/>
      <c r="R186" s="12"/>
      <c r="S186" s="13"/>
      <c r="T186" s="12"/>
      <c r="U186" s="13"/>
      <c r="V186" s="12"/>
    </row>
    <row r="187" spans="1:22" s="3" customFormat="1" ht="12.75" hidden="1">
      <c r="A187" s="2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12"/>
      <c r="O187" s="12"/>
      <c r="P187" s="12"/>
      <c r="Q187" s="13"/>
      <c r="R187" s="12"/>
      <c r="S187" s="13"/>
      <c r="T187" s="12"/>
      <c r="U187" s="13"/>
      <c r="V187" s="12"/>
    </row>
    <row r="188" spans="1:22" s="3" customFormat="1" ht="12.75" hidden="1">
      <c r="A188" s="2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12"/>
      <c r="O188" s="12"/>
      <c r="P188" s="12"/>
      <c r="Q188" s="13"/>
      <c r="R188" s="12"/>
      <c r="S188" s="13"/>
      <c r="T188" s="12"/>
      <c r="U188" s="13"/>
      <c r="V188" s="12"/>
    </row>
    <row r="189" spans="1:22" s="3" customFormat="1" ht="12.75" hidden="1">
      <c r="A189" s="2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12"/>
      <c r="O189" s="12"/>
      <c r="P189" s="12"/>
      <c r="Q189" s="13"/>
      <c r="R189" s="12"/>
      <c r="S189" s="13"/>
      <c r="T189" s="12"/>
      <c r="U189" s="13"/>
      <c r="V189" s="12"/>
    </row>
    <row r="190" spans="1:22" s="3" customFormat="1" ht="12.75" hidden="1">
      <c r="A190" s="2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12"/>
      <c r="O190" s="12"/>
      <c r="P190" s="12"/>
      <c r="Q190" s="13"/>
      <c r="R190" s="12"/>
      <c r="S190" s="13"/>
      <c r="T190" s="12"/>
      <c r="U190" s="13"/>
      <c r="V190" s="12"/>
    </row>
    <row r="191" spans="1:22" s="3" customFormat="1" ht="12.75" hidden="1">
      <c r="A191" s="2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12"/>
      <c r="O191" s="12"/>
      <c r="P191" s="12"/>
      <c r="Q191" s="13"/>
      <c r="R191" s="12"/>
      <c r="S191" s="13"/>
      <c r="T191" s="12"/>
      <c r="U191" s="13"/>
      <c r="V191" s="12"/>
    </row>
    <row r="192" spans="1:22" s="3" customFormat="1" ht="12.75" hidden="1">
      <c r="A192" s="2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12"/>
      <c r="O192" s="12"/>
      <c r="P192" s="12"/>
      <c r="Q192" s="13"/>
      <c r="R192" s="12"/>
      <c r="S192" s="13"/>
      <c r="T192" s="12"/>
      <c r="U192" s="13"/>
      <c r="V192" s="12"/>
    </row>
    <row r="193" spans="1:22" s="3" customFormat="1" ht="12.75" hidden="1">
      <c r="A193" s="2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2"/>
      <c r="O193" s="12"/>
      <c r="P193" s="12"/>
      <c r="Q193" s="13"/>
      <c r="R193" s="12"/>
      <c r="S193" s="13"/>
      <c r="T193" s="12"/>
      <c r="U193" s="13"/>
      <c r="V193" s="12"/>
    </row>
    <row r="194" spans="1:22" s="3" customFormat="1" ht="12.75" hidden="1">
      <c r="A194" s="2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2"/>
      <c r="O194" s="12"/>
      <c r="P194" s="12"/>
      <c r="Q194" s="13"/>
      <c r="R194" s="12"/>
      <c r="S194" s="13"/>
      <c r="T194" s="12"/>
      <c r="U194" s="13"/>
      <c r="V194" s="12"/>
    </row>
    <row r="195" spans="1:22" s="3" customFormat="1" ht="12.75" hidden="1">
      <c r="A195" s="2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12"/>
      <c r="O195" s="12"/>
      <c r="P195" s="12"/>
      <c r="Q195" s="13"/>
      <c r="R195" s="12"/>
      <c r="S195" s="13"/>
      <c r="T195" s="12"/>
      <c r="U195" s="13"/>
      <c r="V195" s="12"/>
    </row>
    <row r="196" spans="1:22" s="3" customFormat="1" ht="12.75" hidden="1">
      <c r="A196" s="2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12"/>
      <c r="O196" s="12"/>
      <c r="P196" s="12"/>
      <c r="Q196" s="13"/>
      <c r="R196" s="12"/>
      <c r="S196" s="13"/>
      <c r="T196" s="12"/>
      <c r="U196" s="13"/>
      <c r="V196" s="12"/>
    </row>
    <row r="197" spans="1:22" s="3" customFormat="1" ht="12.75" hidden="1">
      <c r="A197" s="2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12"/>
      <c r="O197" s="12"/>
      <c r="P197" s="12"/>
      <c r="Q197" s="13"/>
      <c r="R197" s="12"/>
      <c r="S197" s="13"/>
      <c r="T197" s="12"/>
      <c r="U197" s="13"/>
      <c r="V197" s="12"/>
    </row>
    <row r="198" spans="1:22" s="3" customFormat="1" ht="12.75" hidden="1">
      <c r="A198" s="2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12"/>
      <c r="O198" s="12"/>
      <c r="P198" s="12"/>
      <c r="Q198" s="13"/>
      <c r="R198" s="12"/>
      <c r="S198" s="13"/>
      <c r="T198" s="12"/>
      <c r="U198" s="13"/>
      <c r="V198" s="12"/>
    </row>
    <row r="199" spans="1:22" s="3" customFormat="1" ht="12.75" hidden="1">
      <c r="A199" s="2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12"/>
      <c r="O199" s="12"/>
      <c r="P199" s="12"/>
      <c r="Q199" s="13"/>
      <c r="R199" s="12"/>
      <c r="S199" s="13"/>
      <c r="T199" s="12"/>
      <c r="U199" s="13"/>
      <c r="V199" s="12"/>
    </row>
    <row r="200" spans="1:22" s="3" customFormat="1" ht="12.75" hidden="1">
      <c r="A200" s="2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12"/>
      <c r="O200" s="12"/>
      <c r="P200" s="12"/>
      <c r="Q200" s="13"/>
      <c r="R200" s="12"/>
      <c r="S200" s="13"/>
      <c r="T200" s="12"/>
      <c r="U200" s="13"/>
      <c r="V200" s="12"/>
    </row>
    <row r="201" spans="1:22" s="3" customFormat="1" ht="12.75" hidden="1">
      <c r="A201" s="2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12"/>
      <c r="O201" s="12"/>
      <c r="P201" s="12"/>
      <c r="Q201" s="13"/>
      <c r="R201" s="12"/>
      <c r="S201" s="13"/>
      <c r="T201" s="12"/>
      <c r="U201" s="13"/>
      <c r="V201" s="12"/>
    </row>
    <row r="202" spans="1:22" s="3" customFormat="1" ht="12.75" hidden="1">
      <c r="A202" s="2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12"/>
      <c r="O202" s="12"/>
      <c r="P202" s="12"/>
      <c r="Q202" s="13"/>
      <c r="R202" s="12"/>
      <c r="S202" s="13"/>
      <c r="T202" s="12"/>
      <c r="U202" s="13"/>
      <c r="V202" s="12"/>
    </row>
    <row r="203" spans="1:22" s="3" customFormat="1" ht="12.75" hidden="1">
      <c r="A203" s="2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12"/>
      <c r="O203" s="12"/>
      <c r="P203" s="12"/>
      <c r="Q203" s="13"/>
      <c r="R203" s="12"/>
      <c r="S203" s="13"/>
      <c r="T203" s="12"/>
      <c r="U203" s="13"/>
      <c r="V203" s="12"/>
    </row>
    <row r="204" spans="1:22" s="3" customFormat="1" ht="12.75" hidden="1">
      <c r="A204" s="2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12"/>
      <c r="O204" s="12"/>
      <c r="P204" s="12"/>
      <c r="Q204" s="13"/>
      <c r="R204" s="12"/>
      <c r="S204" s="13"/>
      <c r="T204" s="12"/>
      <c r="U204" s="13"/>
      <c r="V204" s="12"/>
    </row>
    <row r="205" spans="1:22" s="3" customFormat="1" ht="12.75" hidden="1">
      <c r="A205" s="2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12"/>
      <c r="O205" s="12"/>
      <c r="P205" s="12"/>
      <c r="Q205" s="13"/>
      <c r="R205" s="12"/>
      <c r="S205" s="13"/>
      <c r="T205" s="12"/>
      <c r="U205" s="13"/>
      <c r="V205" s="12"/>
    </row>
    <row r="206" spans="1:22" s="3" customFormat="1" ht="12.75" hidden="1">
      <c r="A206" s="2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2"/>
      <c r="O206" s="12"/>
      <c r="P206" s="12"/>
      <c r="Q206" s="13"/>
      <c r="R206" s="12"/>
      <c r="S206" s="13"/>
      <c r="T206" s="12"/>
      <c r="U206" s="13"/>
      <c r="V206" s="12"/>
    </row>
    <row r="207" spans="1:22" s="3" customFormat="1" ht="12.75" hidden="1">
      <c r="A207" s="2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2"/>
      <c r="O207" s="12"/>
      <c r="P207" s="12"/>
      <c r="Q207" s="13"/>
      <c r="R207" s="12"/>
      <c r="S207" s="13"/>
      <c r="T207" s="12"/>
      <c r="U207" s="13"/>
      <c r="V207" s="12"/>
    </row>
    <row r="208" spans="1:22" s="3" customFormat="1" ht="12.75" hidden="1">
      <c r="A208" s="2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12"/>
      <c r="O208" s="12"/>
      <c r="P208" s="12"/>
      <c r="Q208" s="13"/>
      <c r="R208" s="12"/>
      <c r="S208" s="13"/>
      <c r="T208" s="12"/>
      <c r="U208" s="13"/>
      <c r="V208" s="12"/>
    </row>
    <row r="209" spans="1:22" s="3" customFormat="1" ht="12.75" hidden="1">
      <c r="A209" s="2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12"/>
      <c r="O209" s="12"/>
      <c r="P209" s="12"/>
      <c r="Q209" s="13"/>
      <c r="R209" s="12"/>
      <c r="S209" s="13"/>
      <c r="T209" s="12"/>
      <c r="U209" s="13"/>
      <c r="V209" s="12"/>
    </row>
    <row r="210" spans="1:22" s="3" customFormat="1" ht="12.75" hidden="1">
      <c r="A210" s="2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12"/>
      <c r="O210" s="12"/>
      <c r="P210" s="12"/>
      <c r="Q210" s="13"/>
      <c r="R210" s="12"/>
      <c r="S210" s="13"/>
      <c r="T210" s="12"/>
      <c r="U210" s="13"/>
      <c r="V210" s="12"/>
    </row>
    <row r="211" spans="1:22" s="3" customFormat="1" ht="12.75" hidden="1">
      <c r="A211" s="2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12"/>
      <c r="O211" s="12"/>
      <c r="P211" s="12"/>
      <c r="Q211" s="13"/>
      <c r="R211" s="12"/>
      <c r="S211" s="13"/>
      <c r="T211" s="12"/>
      <c r="U211" s="13"/>
      <c r="V211" s="12"/>
    </row>
    <row r="212" spans="1:22" s="3" customFormat="1" ht="12.75" hidden="1">
      <c r="A212" s="2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12"/>
      <c r="O212" s="12"/>
      <c r="P212" s="12"/>
      <c r="Q212" s="13"/>
      <c r="R212" s="12"/>
      <c r="S212" s="13"/>
      <c r="T212" s="12"/>
      <c r="U212" s="13"/>
      <c r="V212" s="12"/>
    </row>
    <row r="213" spans="1:22" s="3" customFormat="1" ht="12.75" hidden="1">
      <c r="A213" s="2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12"/>
      <c r="O213" s="12"/>
      <c r="P213" s="12"/>
      <c r="Q213" s="13"/>
      <c r="R213" s="12"/>
      <c r="S213" s="13"/>
      <c r="T213" s="12"/>
      <c r="U213" s="13"/>
      <c r="V213" s="12"/>
    </row>
    <row r="214" spans="1:22" s="3" customFormat="1" ht="12.75" hidden="1">
      <c r="A214" s="2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12"/>
      <c r="O214" s="12"/>
      <c r="P214" s="12"/>
      <c r="Q214" s="13"/>
      <c r="R214" s="12"/>
      <c r="S214" s="13"/>
      <c r="T214" s="12"/>
      <c r="U214" s="13"/>
      <c r="V214" s="12"/>
    </row>
    <row r="215" spans="1:22" s="3" customFormat="1" ht="12.75" hidden="1">
      <c r="A215" s="2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12"/>
      <c r="O215" s="12"/>
      <c r="P215" s="12"/>
      <c r="Q215" s="13"/>
      <c r="R215" s="12"/>
      <c r="S215" s="13"/>
      <c r="T215" s="12"/>
      <c r="U215" s="13"/>
      <c r="V215" s="12"/>
    </row>
    <row r="216" spans="1:22" s="3" customFormat="1" ht="12.75" hidden="1">
      <c r="A216" s="2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12"/>
      <c r="O216" s="12"/>
      <c r="P216" s="12"/>
      <c r="Q216" s="13"/>
      <c r="R216" s="12"/>
      <c r="S216" s="13"/>
      <c r="T216" s="12"/>
      <c r="U216" s="13"/>
      <c r="V216" s="12"/>
    </row>
    <row r="217" spans="1:22" s="3" customFormat="1" ht="12.75" hidden="1">
      <c r="A217" s="2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12"/>
      <c r="O217" s="12"/>
      <c r="P217" s="12"/>
      <c r="Q217" s="13"/>
      <c r="R217" s="12"/>
      <c r="S217" s="13"/>
      <c r="T217" s="12"/>
      <c r="U217" s="13"/>
      <c r="V217" s="12"/>
    </row>
    <row r="218" spans="1:22" s="3" customFormat="1" ht="12.75" hidden="1">
      <c r="A218" s="2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12"/>
      <c r="O218" s="12"/>
      <c r="P218" s="12"/>
      <c r="Q218" s="13"/>
      <c r="R218" s="12"/>
      <c r="S218" s="13"/>
      <c r="T218" s="12"/>
      <c r="U218" s="13"/>
      <c r="V218" s="12"/>
    </row>
    <row r="219" spans="1:22" s="3" customFormat="1" ht="12.75" hidden="1">
      <c r="A219" s="2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12"/>
      <c r="O219" s="12"/>
      <c r="P219" s="12"/>
      <c r="Q219" s="13"/>
      <c r="R219" s="12"/>
      <c r="S219" s="13"/>
      <c r="T219" s="12"/>
      <c r="U219" s="13"/>
      <c r="V219" s="12"/>
    </row>
    <row r="220" spans="1:22" s="3" customFormat="1" ht="12.75" hidden="1">
      <c r="A220" s="2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12"/>
      <c r="O220" s="12"/>
      <c r="P220" s="12"/>
      <c r="Q220" s="13"/>
      <c r="R220" s="12"/>
      <c r="S220" s="13"/>
      <c r="T220" s="12"/>
      <c r="U220" s="13"/>
      <c r="V220" s="12"/>
    </row>
    <row r="221" spans="1:22" s="3" customFormat="1" ht="12.75" hidden="1">
      <c r="A221" s="2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12"/>
      <c r="O221" s="12"/>
      <c r="P221" s="12"/>
      <c r="Q221" s="13"/>
      <c r="R221" s="12"/>
      <c r="S221" s="13"/>
      <c r="T221" s="12"/>
      <c r="U221" s="13"/>
      <c r="V221" s="12"/>
    </row>
    <row r="222" spans="1:22" s="3" customFormat="1" ht="12.75" hidden="1">
      <c r="A222" s="2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2"/>
      <c r="O222" s="12"/>
      <c r="P222" s="12"/>
      <c r="Q222" s="13"/>
      <c r="R222" s="12"/>
      <c r="S222" s="13"/>
      <c r="T222" s="12"/>
      <c r="U222" s="13"/>
      <c r="V222" s="12"/>
    </row>
    <row r="223" spans="1:22" s="3" customFormat="1" ht="12.75" hidden="1">
      <c r="A223" s="2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2"/>
      <c r="O223" s="12"/>
      <c r="P223" s="12"/>
      <c r="Q223" s="13"/>
      <c r="R223" s="12"/>
      <c r="S223" s="13"/>
      <c r="T223" s="12"/>
      <c r="U223" s="13"/>
      <c r="V223" s="12"/>
    </row>
    <row r="224" spans="1:22" s="3" customFormat="1" ht="12.75" hidden="1">
      <c r="A224" s="2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12"/>
      <c r="O224" s="12"/>
      <c r="P224" s="12"/>
      <c r="Q224" s="13"/>
      <c r="R224" s="12"/>
      <c r="S224" s="13"/>
      <c r="T224" s="12"/>
      <c r="U224" s="13"/>
      <c r="V224" s="12"/>
    </row>
    <row r="225" spans="1:22" s="3" customFormat="1" ht="12.75" hidden="1">
      <c r="A225" s="2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12"/>
      <c r="O225" s="12"/>
      <c r="P225" s="12"/>
      <c r="Q225" s="13"/>
      <c r="R225" s="12"/>
      <c r="S225" s="13"/>
      <c r="T225" s="12"/>
      <c r="U225" s="13"/>
      <c r="V225" s="12"/>
    </row>
    <row r="226" spans="1:22" s="3" customFormat="1" ht="12.75" hidden="1">
      <c r="A226" s="2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12"/>
      <c r="O226" s="12"/>
      <c r="P226" s="12"/>
      <c r="Q226" s="13"/>
      <c r="R226" s="12"/>
      <c r="S226" s="13"/>
      <c r="T226" s="12"/>
      <c r="U226" s="13"/>
      <c r="V226" s="12"/>
    </row>
    <row r="227" spans="1:22" s="3" customFormat="1" ht="12.75" hidden="1">
      <c r="A227" s="2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12"/>
      <c r="O227" s="12"/>
      <c r="P227" s="12"/>
      <c r="Q227" s="13"/>
      <c r="R227" s="12"/>
      <c r="S227" s="13"/>
      <c r="T227" s="12"/>
      <c r="U227" s="13"/>
      <c r="V227" s="12"/>
    </row>
    <row r="228" spans="1:22" s="3" customFormat="1" ht="12.75" hidden="1">
      <c r="A228" s="2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12"/>
      <c r="O228" s="12"/>
      <c r="P228" s="12"/>
      <c r="Q228" s="13"/>
      <c r="R228" s="12"/>
      <c r="S228" s="13"/>
      <c r="T228" s="12"/>
      <c r="U228" s="13"/>
      <c r="V228" s="12"/>
    </row>
    <row r="229" spans="1:22" s="3" customFormat="1" ht="12.75" hidden="1">
      <c r="A229" s="2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2"/>
      <c r="O229" s="12"/>
      <c r="P229" s="12"/>
      <c r="Q229" s="13"/>
      <c r="R229" s="12"/>
      <c r="S229" s="13"/>
      <c r="T229" s="12"/>
      <c r="U229" s="13"/>
      <c r="V229" s="12"/>
    </row>
    <row r="230" spans="1:22" s="3" customFormat="1" ht="12.75" hidden="1">
      <c r="A230" s="2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12"/>
      <c r="O230" s="12"/>
      <c r="P230" s="12"/>
      <c r="Q230" s="13"/>
      <c r="R230" s="12"/>
      <c r="S230" s="13"/>
      <c r="T230" s="12"/>
      <c r="U230" s="13"/>
      <c r="V230" s="12"/>
    </row>
    <row r="231" spans="1:22" s="3" customFormat="1" ht="12.75" hidden="1">
      <c r="A231" s="2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2"/>
      <c r="O231" s="12"/>
      <c r="P231" s="12"/>
      <c r="Q231" s="13"/>
      <c r="R231" s="12"/>
      <c r="S231" s="13"/>
      <c r="T231" s="12"/>
      <c r="U231" s="13"/>
      <c r="V231" s="12"/>
    </row>
    <row r="232" spans="1:22" s="3" customFormat="1" ht="12.75" hidden="1">
      <c r="A232" s="2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2"/>
      <c r="O232" s="12"/>
      <c r="P232" s="12"/>
      <c r="Q232" s="13"/>
      <c r="R232" s="12"/>
      <c r="S232" s="13"/>
      <c r="T232" s="12"/>
      <c r="U232" s="13"/>
      <c r="V232" s="12"/>
    </row>
    <row r="233" spans="1:22" s="3" customFormat="1" ht="12.75" hidden="1">
      <c r="A233" s="2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2"/>
      <c r="O233" s="12"/>
      <c r="P233" s="12"/>
      <c r="Q233" s="13"/>
      <c r="R233" s="12"/>
      <c r="S233" s="13"/>
      <c r="T233" s="12"/>
      <c r="U233" s="13"/>
      <c r="V233" s="12"/>
    </row>
    <row r="234" spans="1:22" s="3" customFormat="1" ht="12.75" hidden="1">
      <c r="A234" s="2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2"/>
      <c r="O234" s="12"/>
      <c r="P234" s="12"/>
      <c r="Q234" s="13"/>
      <c r="R234" s="12"/>
      <c r="S234" s="13"/>
      <c r="T234" s="12"/>
      <c r="U234" s="13"/>
      <c r="V234" s="12"/>
    </row>
    <row r="235" spans="1:22" s="3" customFormat="1" ht="12.75" hidden="1">
      <c r="A235" s="2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12"/>
      <c r="O235" s="12"/>
      <c r="P235" s="12"/>
      <c r="Q235" s="13"/>
      <c r="R235" s="12"/>
      <c r="S235" s="13"/>
      <c r="T235" s="12"/>
      <c r="U235" s="13"/>
      <c r="V235" s="12"/>
    </row>
    <row r="236" spans="1:22" s="3" customFormat="1" ht="12.75" hidden="1">
      <c r="A236" s="2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2"/>
      <c r="O236" s="12"/>
      <c r="P236" s="12"/>
      <c r="Q236" s="13"/>
      <c r="R236" s="12"/>
      <c r="S236" s="13"/>
      <c r="T236" s="12"/>
      <c r="U236" s="13"/>
      <c r="V236" s="12"/>
    </row>
    <row r="237" spans="1:22" s="3" customFormat="1" ht="12.75" hidden="1">
      <c r="A237" s="2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12"/>
      <c r="O237" s="12"/>
      <c r="P237" s="12"/>
      <c r="Q237" s="13"/>
      <c r="R237" s="12"/>
      <c r="S237" s="13"/>
      <c r="T237" s="12"/>
      <c r="U237" s="13"/>
      <c r="V237" s="12"/>
    </row>
    <row r="238" spans="1:22" s="3" customFormat="1" ht="12.75" hidden="1">
      <c r="A238" s="2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12"/>
      <c r="O238" s="12"/>
      <c r="P238" s="12"/>
      <c r="Q238" s="13"/>
      <c r="R238" s="12"/>
      <c r="S238" s="13"/>
      <c r="T238" s="12"/>
      <c r="U238" s="13"/>
      <c r="V238" s="12"/>
    </row>
    <row r="239" spans="1:22" s="3" customFormat="1" ht="12.75" hidden="1">
      <c r="A239" s="2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12"/>
      <c r="O239" s="12"/>
      <c r="P239" s="12"/>
      <c r="Q239" s="13"/>
      <c r="R239" s="12"/>
      <c r="S239" s="13"/>
      <c r="T239" s="12"/>
      <c r="U239" s="13"/>
      <c r="V239" s="12"/>
    </row>
    <row r="240" spans="1:22" s="3" customFormat="1" ht="12.75" hidden="1">
      <c r="A240" s="2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2"/>
      <c r="O240" s="12"/>
      <c r="P240" s="12"/>
      <c r="Q240" s="13"/>
      <c r="R240" s="12"/>
      <c r="S240" s="13"/>
      <c r="T240" s="12"/>
      <c r="U240" s="13"/>
      <c r="V240" s="12"/>
    </row>
    <row r="241" spans="1:22" s="3" customFormat="1" ht="12.75" hidden="1">
      <c r="A241" s="2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12"/>
      <c r="O241" s="12"/>
      <c r="P241" s="12"/>
      <c r="Q241" s="13"/>
      <c r="R241" s="12"/>
      <c r="S241" s="13"/>
      <c r="T241" s="12"/>
      <c r="U241" s="13"/>
      <c r="V241" s="12"/>
    </row>
    <row r="242" spans="1:22" s="3" customFormat="1" ht="12.75" hidden="1">
      <c r="A242" s="2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12"/>
      <c r="O242" s="12"/>
      <c r="P242" s="12"/>
      <c r="Q242" s="13"/>
      <c r="R242" s="12"/>
      <c r="S242" s="13"/>
      <c r="T242" s="12"/>
      <c r="U242" s="13"/>
      <c r="V242" s="12"/>
    </row>
    <row r="243" spans="1:22" s="3" customFormat="1" ht="12.75" hidden="1">
      <c r="A243" s="2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2"/>
      <c r="O243" s="12"/>
      <c r="P243" s="12"/>
      <c r="Q243" s="13"/>
      <c r="R243" s="12"/>
      <c r="S243" s="13"/>
      <c r="T243" s="12"/>
      <c r="U243" s="13"/>
      <c r="V243" s="12"/>
    </row>
    <row r="244" spans="1:22" s="3" customFormat="1" ht="12.75" hidden="1">
      <c r="A244" s="2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2"/>
      <c r="O244" s="12"/>
      <c r="P244" s="12"/>
      <c r="Q244" s="13"/>
      <c r="R244" s="12"/>
      <c r="S244" s="13"/>
      <c r="T244" s="12"/>
      <c r="U244" s="13"/>
      <c r="V244" s="12"/>
    </row>
    <row r="245" spans="1:22" s="3" customFormat="1" ht="12.75" hidden="1">
      <c r="A245" s="2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2"/>
      <c r="O245" s="12"/>
      <c r="P245" s="12"/>
      <c r="Q245" s="13"/>
      <c r="R245" s="12"/>
      <c r="S245" s="13"/>
      <c r="T245" s="12"/>
      <c r="U245" s="13"/>
      <c r="V245" s="12"/>
    </row>
    <row r="246" spans="1:22" s="3" customFormat="1" ht="12.75" hidden="1">
      <c r="A246" s="2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2"/>
      <c r="O246" s="12"/>
      <c r="P246" s="12"/>
      <c r="Q246" s="13"/>
      <c r="R246" s="12"/>
      <c r="S246" s="13"/>
      <c r="T246" s="12"/>
      <c r="U246" s="13"/>
      <c r="V246" s="12"/>
    </row>
    <row r="247" spans="1:22" s="3" customFormat="1" ht="12.75" hidden="1">
      <c r="A247" s="2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2"/>
      <c r="O247" s="12"/>
      <c r="P247" s="12"/>
      <c r="Q247" s="13"/>
      <c r="R247" s="12"/>
      <c r="S247" s="13"/>
      <c r="T247" s="12"/>
      <c r="U247" s="13"/>
      <c r="V247" s="12"/>
    </row>
    <row r="248" spans="1:22" s="3" customFormat="1" ht="12.75" hidden="1">
      <c r="A248" s="2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12"/>
      <c r="O248" s="12"/>
      <c r="P248" s="12"/>
      <c r="Q248" s="13"/>
      <c r="R248" s="12"/>
      <c r="S248" s="13"/>
      <c r="T248" s="12"/>
      <c r="U248" s="13"/>
      <c r="V248" s="12"/>
    </row>
    <row r="249" spans="1:22" s="3" customFormat="1" ht="12.75" hidden="1">
      <c r="A249" s="2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2"/>
      <c r="O249" s="12"/>
      <c r="P249" s="12"/>
      <c r="Q249" s="13"/>
      <c r="R249" s="12"/>
      <c r="S249" s="13"/>
      <c r="T249" s="12"/>
      <c r="U249" s="13"/>
      <c r="V249" s="12"/>
    </row>
    <row r="250" spans="1:22" s="3" customFormat="1" ht="12.75" hidden="1">
      <c r="A250" s="2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2"/>
      <c r="O250" s="12"/>
      <c r="P250" s="12"/>
      <c r="Q250" s="13"/>
      <c r="R250" s="12"/>
      <c r="S250" s="13"/>
      <c r="T250" s="12"/>
      <c r="U250" s="13"/>
      <c r="V250" s="12"/>
    </row>
    <row r="251" spans="1:22" s="3" customFormat="1" ht="12.75" hidden="1">
      <c r="A251" s="2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2"/>
      <c r="O251" s="12"/>
      <c r="P251" s="12"/>
      <c r="Q251" s="13"/>
      <c r="R251" s="12"/>
      <c r="S251" s="13"/>
      <c r="T251" s="12"/>
      <c r="U251" s="13"/>
      <c r="V251" s="12"/>
    </row>
    <row r="252" spans="1:22" s="3" customFormat="1" ht="12.75" hidden="1">
      <c r="A252" s="2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2"/>
      <c r="O252" s="12"/>
      <c r="P252" s="12"/>
      <c r="Q252" s="13"/>
      <c r="R252" s="12"/>
      <c r="S252" s="13"/>
      <c r="T252" s="12"/>
      <c r="U252" s="13"/>
      <c r="V252" s="12"/>
    </row>
    <row r="253" spans="1:22" s="3" customFormat="1" ht="12.75" hidden="1">
      <c r="A253" s="2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2"/>
      <c r="O253" s="12"/>
      <c r="P253" s="12"/>
      <c r="Q253" s="13"/>
      <c r="R253" s="12"/>
      <c r="S253" s="13"/>
      <c r="T253" s="12"/>
      <c r="U253" s="13"/>
      <c r="V253" s="12"/>
    </row>
    <row r="254" spans="1:22" s="3" customFormat="1" ht="12.75" hidden="1">
      <c r="A254" s="2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2"/>
      <c r="O254" s="12"/>
      <c r="P254" s="12"/>
      <c r="Q254" s="13"/>
      <c r="R254" s="12"/>
      <c r="S254" s="13"/>
      <c r="T254" s="12"/>
      <c r="U254" s="13"/>
      <c r="V254" s="12"/>
    </row>
    <row r="255" spans="1:22" s="3" customFormat="1" ht="12.75" hidden="1">
      <c r="A255" s="2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2"/>
      <c r="O255" s="12"/>
      <c r="P255" s="12"/>
      <c r="Q255" s="13"/>
      <c r="R255" s="12"/>
      <c r="S255" s="13"/>
      <c r="T255" s="12"/>
      <c r="U255" s="13"/>
      <c r="V255" s="12"/>
    </row>
    <row r="256" spans="1:22" s="3" customFormat="1" ht="12.75" hidden="1">
      <c r="A256" s="2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2"/>
      <c r="O256" s="12"/>
      <c r="P256" s="12"/>
      <c r="Q256" s="13"/>
      <c r="R256" s="12"/>
      <c r="S256" s="13"/>
      <c r="T256" s="12"/>
      <c r="U256" s="13"/>
      <c r="V256" s="12"/>
    </row>
    <row r="257" spans="1:22" s="3" customFormat="1" ht="12.75" hidden="1">
      <c r="A257" s="2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2"/>
      <c r="O257" s="12"/>
      <c r="P257" s="12"/>
      <c r="Q257" s="13"/>
      <c r="R257" s="12"/>
      <c r="S257" s="13"/>
      <c r="T257" s="12"/>
      <c r="U257" s="13"/>
      <c r="V257" s="12"/>
    </row>
    <row r="258" spans="1:22" s="3" customFormat="1" ht="12.75" hidden="1">
      <c r="A258" s="2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2"/>
      <c r="O258" s="12"/>
      <c r="P258" s="12"/>
      <c r="Q258" s="13"/>
      <c r="R258" s="12"/>
      <c r="S258" s="13"/>
      <c r="T258" s="12"/>
      <c r="U258" s="13"/>
      <c r="V258" s="12"/>
    </row>
    <row r="259" spans="1:22" s="3" customFormat="1" ht="12.75" hidden="1">
      <c r="A259" s="2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2"/>
      <c r="O259" s="12"/>
      <c r="P259" s="12"/>
      <c r="Q259" s="13"/>
      <c r="R259" s="12"/>
      <c r="S259" s="13"/>
      <c r="T259" s="12"/>
      <c r="U259" s="13"/>
      <c r="V259" s="12"/>
    </row>
    <row r="260" spans="1:22" s="3" customFormat="1" ht="12.75" hidden="1">
      <c r="A260" s="2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12"/>
      <c r="O260" s="12"/>
      <c r="P260" s="12"/>
      <c r="Q260" s="13"/>
      <c r="R260" s="12"/>
      <c r="S260" s="13"/>
      <c r="T260" s="12"/>
      <c r="U260" s="13"/>
      <c r="V260" s="12"/>
    </row>
    <row r="261" spans="1:22" s="3" customFormat="1" ht="12.75" hidden="1">
      <c r="A261" s="2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12"/>
      <c r="O261" s="12"/>
      <c r="P261" s="12"/>
      <c r="Q261" s="13"/>
      <c r="R261" s="12"/>
      <c r="S261" s="13"/>
      <c r="T261" s="12"/>
      <c r="U261" s="13"/>
      <c r="V261" s="12"/>
    </row>
    <row r="262" spans="1:22" s="3" customFormat="1" ht="12.75" hidden="1">
      <c r="A262" s="2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12"/>
      <c r="O262" s="12"/>
      <c r="P262" s="12"/>
      <c r="Q262" s="13"/>
      <c r="R262" s="12"/>
      <c r="S262" s="13"/>
      <c r="T262" s="12"/>
      <c r="U262" s="13"/>
      <c r="V262" s="12"/>
    </row>
    <row r="263" spans="1:22" s="3" customFormat="1" ht="12.75" hidden="1">
      <c r="A263" s="2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12"/>
      <c r="O263" s="12"/>
      <c r="P263" s="12"/>
      <c r="Q263" s="13"/>
      <c r="R263" s="12"/>
      <c r="S263" s="13"/>
      <c r="T263" s="12"/>
      <c r="U263" s="13"/>
      <c r="V263" s="12"/>
    </row>
    <row r="264" spans="1:22" s="3" customFormat="1" ht="12.75" hidden="1">
      <c r="A264" s="2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2"/>
      <c r="O264" s="12"/>
      <c r="P264" s="12"/>
      <c r="Q264" s="13"/>
      <c r="R264" s="12"/>
      <c r="S264" s="13"/>
      <c r="T264" s="12"/>
      <c r="U264" s="13"/>
      <c r="V264" s="12"/>
    </row>
    <row r="265" spans="1:22" s="3" customFormat="1" ht="12.75" hidden="1">
      <c r="A265" s="2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12"/>
      <c r="O265" s="12"/>
      <c r="P265" s="12"/>
      <c r="Q265" s="13"/>
      <c r="R265" s="12"/>
      <c r="S265" s="13"/>
      <c r="T265" s="12"/>
      <c r="U265" s="13"/>
      <c r="V265" s="12"/>
    </row>
    <row r="266" spans="1:22" s="3" customFormat="1" ht="12.75" hidden="1">
      <c r="A266" s="2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2"/>
      <c r="O266" s="12"/>
      <c r="P266" s="12"/>
      <c r="Q266" s="13"/>
      <c r="R266" s="12"/>
      <c r="S266" s="13"/>
      <c r="T266" s="12"/>
      <c r="U266" s="13"/>
      <c r="V266" s="12"/>
    </row>
    <row r="267" spans="1:22" s="3" customFormat="1" ht="12.75" hidden="1">
      <c r="A267" s="2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2"/>
      <c r="O267" s="12"/>
      <c r="P267" s="12"/>
      <c r="Q267" s="13"/>
      <c r="R267" s="12"/>
      <c r="S267" s="13"/>
      <c r="T267" s="12"/>
      <c r="U267" s="13"/>
      <c r="V267" s="12"/>
    </row>
    <row r="268" spans="1:22" s="3" customFormat="1" ht="12.75" hidden="1">
      <c r="A268" s="2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2"/>
      <c r="O268" s="12"/>
      <c r="P268" s="12"/>
      <c r="Q268" s="13"/>
      <c r="R268" s="12"/>
      <c r="S268" s="13"/>
      <c r="T268" s="12"/>
      <c r="U268" s="13"/>
      <c r="V268" s="12"/>
    </row>
    <row r="269" spans="1:22" s="3" customFormat="1" ht="12.75" hidden="1">
      <c r="A269" s="2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2"/>
      <c r="O269" s="12"/>
      <c r="P269" s="12"/>
      <c r="Q269" s="13"/>
      <c r="R269" s="12"/>
      <c r="S269" s="13"/>
      <c r="T269" s="12"/>
      <c r="U269" s="13"/>
      <c r="V269" s="12"/>
    </row>
    <row r="270" spans="1:22" s="3" customFormat="1" ht="12.75" hidden="1">
      <c r="A270" s="2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2"/>
      <c r="O270" s="12"/>
      <c r="P270" s="12"/>
      <c r="Q270" s="13"/>
      <c r="R270" s="12"/>
      <c r="S270" s="13"/>
      <c r="T270" s="12"/>
      <c r="U270" s="13"/>
      <c r="V270" s="12"/>
    </row>
    <row r="271" spans="1:22" s="3" customFormat="1" ht="12.75" hidden="1">
      <c r="A271" s="2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2"/>
      <c r="O271" s="12"/>
      <c r="P271" s="12"/>
      <c r="Q271" s="13"/>
      <c r="R271" s="12"/>
      <c r="S271" s="13"/>
      <c r="T271" s="12"/>
      <c r="U271" s="13"/>
      <c r="V271" s="12"/>
    </row>
    <row r="272" spans="1:22" s="3" customFormat="1" ht="12.75" hidden="1">
      <c r="A272" s="2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2"/>
      <c r="O272" s="12"/>
      <c r="P272" s="12"/>
      <c r="Q272" s="13"/>
      <c r="R272" s="12"/>
      <c r="S272" s="13"/>
      <c r="T272" s="12"/>
      <c r="U272" s="13"/>
      <c r="V272" s="12"/>
    </row>
    <row r="273" spans="1:22" s="3" customFormat="1" ht="12.75" hidden="1">
      <c r="A273" s="2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12"/>
      <c r="O273" s="12"/>
      <c r="P273" s="12"/>
      <c r="Q273" s="13"/>
      <c r="R273" s="12"/>
      <c r="S273" s="13"/>
      <c r="T273" s="12"/>
      <c r="U273" s="13"/>
      <c r="V273" s="12"/>
    </row>
    <row r="274" spans="1:22" s="3" customFormat="1" ht="12.75" hidden="1">
      <c r="A274" s="2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12"/>
      <c r="O274" s="12"/>
      <c r="P274" s="12"/>
      <c r="Q274" s="13"/>
      <c r="R274" s="12"/>
      <c r="S274" s="13"/>
      <c r="T274" s="12"/>
      <c r="U274" s="13"/>
      <c r="V274" s="12"/>
    </row>
    <row r="275" spans="1:22" s="3" customFormat="1" ht="12.75" hidden="1">
      <c r="A275" s="2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2"/>
      <c r="O275" s="12"/>
      <c r="P275" s="12"/>
      <c r="Q275" s="13"/>
      <c r="R275" s="12"/>
      <c r="S275" s="13"/>
      <c r="T275" s="12"/>
      <c r="U275" s="13"/>
      <c r="V275" s="12"/>
    </row>
    <row r="276" spans="1:22" s="3" customFormat="1" ht="12.75" hidden="1">
      <c r="A276" s="2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12"/>
      <c r="O276" s="12"/>
      <c r="P276" s="12"/>
      <c r="Q276" s="13"/>
      <c r="R276" s="12"/>
      <c r="S276" s="13"/>
      <c r="T276" s="12"/>
      <c r="U276" s="13"/>
      <c r="V276" s="12"/>
    </row>
    <row r="277" spans="1:22" s="3" customFormat="1" ht="12.75" hidden="1">
      <c r="A277" s="2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12"/>
      <c r="O277" s="12"/>
      <c r="P277" s="12"/>
      <c r="Q277" s="13"/>
      <c r="R277" s="12"/>
      <c r="S277" s="13"/>
      <c r="T277" s="12"/>
      <c r="U277" s="13"/>
      <c r="V277" s="12"/>
    </row>
    <row r="278" spans="1:22" s="3" customFormat="1" ht="12.75" hidden="1">
      <c r="A278" s="2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2"/>
      <c r="O278" s="12"/>
      <c r="P278" s="12"/>
      <c r="Q278" s="13"/>
      <c r="R278" s="12"/>
      <c r="S278" s="13"/>
      <c r="T278" s="12"/>
      <c r="U278" s="13"/>
      <c r="V278" s="12"/>
    </row>
    <row r="279" spans="1:22" s="3" customFormat="1" ht="12.75" hidden="1">
      <c r="A279" s="2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12"/>
      <c r="O279" s="12"/>
      <c r="P279" s="12"/>
      <c r="Q279" s="13"/>
      <c r="R279" s="12"/>
      <c r="S279" s="13"/>
      <c r="T279" s="12"/>
      <c r="U279" s="13"/>
      <c r="V279" s="12"/>
    </row>
    <row r="280" spans="1:22" s="3" customFormat="1" ht="12.75" hidden="1">
      <c r="A280" s="2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2"/>
      <c r="O280" s="12"/>
      <c r="P280" s="12"/>
      <c r="Q280" s="13"/>
      <c r="R280" s="12"/>
      <c r="S280" s="13"/>
      <c r="T280" s="12"/>
      <c r="U280" s="13"/>
      <c r="V280" s="12"/>
    </row>
    <row r="281" spans="1:22" s="3" customFormat="1" ht="12.75" hidden="1">
      <c r="A281" s="2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2"/>
      <c r="O281" s="12"/>
      <c r="P281" s="12"/>
      <c r="Q281" s="13"/>
      <c r="R281" s="12"/>
      <c r="S281" s="13"/>
      <c r="T281" s="12"/>
      <c r="U281" s="13"/>
      <c r="V281" s="12"/>
    </row>
    <row r="282" spans="1:22" s="3" customFormat="1" ht="12.75" hidden="1">
      <c r="A282" s="2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2"/>
      <c r="O282" s="12"/>
      <c r="P282" s="12"/>
      <c r="Q282" s="13"/>
      <c r="R282" s="12"/>
      <c r="S282" s="13"/>
      <c r="T282" s="12"/>
      <c r="U282" s="13"/>
      <c r="V282" s="12"/>
    </row>
    <row r="283" spans="1:22" s="3" customFormat="1" ht="12.75" hidden="1">
      <c r="A283" s="2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2"/>
      <c r="O283" s="12"/>
      <c r="P283" s="12"/>
      <c r="Q283" s="13"/>
      <c r="R283" s="12"/>
      <c r="S283" s="13"/>
      <c r="T283" s="12"/>
      <c r="U283" s="13"/>
      <c r="V283" s="12"/>
    </row>
    <row r="284" spans="1:22" s="3" customFormat="1" ht="12.75" hidden="1">
      <c r="A284" s="2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12"/>
      <c r="O284" s="12"/>
      <c r="P284" s="12"/>
      <c r="Q284" s="13"/>
      <c r="R284" s="12"/>
      <c r="S284" s="13"/>
      <c r="T284" s="12"/>
      <c r="U284" s="13"/>
      <c r="V284" s="12"/>
    </row>
    <row r="285" spans="1:22" s="3" customFormat="1" ht="12.75" hidden="1">
      <c r="A285" s="2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12"/>
      <c r="O285" s="12"/>
      <c r="P285" s="12"/>
      <c r="Q285" s="13"/>
      <c r="R285" s="12"/>
      <c r="S285" s="13"/>
      <c r="T285" s="12"/>
      <c r="U285" s="13"/>
      <c r="V285" s="12"/>
    </row>
    <row r="286" spans="1:22" s="3" customFormat="1" ht="12.75" hidden="1">
      <c r="A286" s="2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2"/>
      <c r="O286" s="12"/>
      <c r="P286" s="12"/>
      <c r="Q286" s="13"/>
      <c r="R286" s="12"/>
      <c r="S286" s="13"/>
      <c r="T286" s="12"/>
      <c r="U286" s="13"/>
      <c r="V286" s="12"/>
    </row>
    <row r="287" spans="1:22" s="3" customFormat="1" ht="12.75" hidden="1">
      <c r="A287" s="2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2"/>
      <c r="O287" s="12"/>
      <c r="P287" s="12"/>
      <c r="Q287" s="13"/>
      <c r="R287" s="12"/>
      <c r="S287" s="13"/>
      <c r="T287" s="12"/>
      <c r="U287" s="13"/>
      <c r="V287" s="12"/>
    </row>
    <row r="288" spans="1:22" s="3" customFormat="1" ht="12.75" hidden="1">
      <c r="A288" s="2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2"/>
      <c r="O288" s="12"/>
      <c r="P288" s="12"/>
      <c r="Q288" s="13"/>
      <c r="R288" s="12"/>
      <c r="S288" s="13"/>
      <c r="T288" s="12"/>
      <c r="U288" s="13"/>
      <c r="V288" s="12"/>
    </row>
    <row r="289" spans="1:22" s="3" customFormat="1" ht="12.75" hidden="1">
      <c r="A289" s="2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2"/>
      <c r="O289" s="12"/>
      <c r="P289" s="12"/>
      <c r="Q289" s="13"/>
      <c r="R289" s="12"/>
      <c r="S289" s="13"/>
      <c r="T289" s="12"/>
      <c r="U289" s="13"/>
      <c r="V289" s="12"/>
    </row>
    <row r="290" spans="1:22" s="3" customFormat="1" ht="12.75" hidden="1">
      <c r="A290" s="2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2"/>
      <c r="O290" s="12"/>
      <c r="P290" s="12"/>
      <c r="Q290" s="13"/>
      <c r="R290" s="12"/>
      <c r="S290" s="13"/>
      <c r="T290" s="12"/>
      <c r="U290" s="13"/>
      <c r="V290" s="12"/>
    </row>
    <row r="291" spans="1:22" s="3" customFormat="1" ht="12.75" hidden="1">
      <c r="A291" s="2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2"/>
      <c r="O291" s="12"/>
      <c r="P291" s="12"/>
      <c r="Q291" s="13"/>
      <c r="R291" s="12"/>
      <c r="S291" s="13"/>
      <c r="T291" s="12"/>
      <c r="U291" s="13"/>
      <c r="V291" s="12"/>
    </row>
    <row r="292" spans="1:22" s="3" customFormat="1" ht="12.75" hidden="1">
      <c r="A292" s="2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2"/>
      <c r="O292" s="12"/>
      <c r="P292" s="12"/>
      <c r="Q292" s="13"/>
      <c r="R292" s="12"/>
      <c r="S292" s="13"/>
      <c r="T292" s="12"/>
      <c r="U292" s="13"/>
      <c r="V292" s="12"/>
    </row>
    <row r="293" spans="1:22" s="3" customFormat="1" ht="12.75" hidden="1">
      <c r="A293" s="2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2"/>
      <c r="O293" s="12"/>
      <c r="P293" s="12"/>
      <c r="Q293" s="13"/>
      <c r="R293" s="12"/>
      <c r="S293" s="13"/>
      <c r="T293" s="12"/>
      <c r="U293" s="13"/>
      <c r="V293" s="12"/>
    </row>
    <row r="294" spans="1:22" s="3" customFormat="1" ht="12.75" hidden="1">
      <c r="A294" s="2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2"/>
      <c r="O294" s="12"/>
      <c r="P294" s="12"/>
      <c r="Q294" s="13"/>
      <c r="R294" s="12"/>
      <c r="S294" s="13"/>
      <c r="T294" s="12"/>
      <c r="U294" s="13"/>
      <c r="V294" s="12"/>
    </row>
    <row r="295" spans="1:22" s="3" customFormat="1" ht="12.75" hidden="1">
      <c r="A295" s="2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2"/>
      <c r="O295" s="12"/>
      <c r="P295" s="12"/>
      <c r="Q295" s="13"/>
      <c r="R295" s="12"/>
      <c r="S295" s="13"/>
      <c r="T295" s="12"/>
      <c r="U295" s="13"/>
      <c r="V295" s="12"/>
    </row>
    <row r="296" spans="1:22" s="3" customFormat="1" ht="12.75" hidden="1">
      <c r="A296" s="2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2"/>
      <c r="O296" s="12"/>
      <c r="P296" s="12"/>
      <c r="Q296" s="13"/>
      <c r="R296" s="12"/>
      <c r="S296" s="13"/>
      <c r="T296" s="12"/>
      <c r="U296" s="13"/>
      <c r="V296" s="12"/>
    </row>
    <row r="297" spans="1:22" s="3" customFormat="1" ht="12.75" hidden="1">
      <c r="A297" s="2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2"/>
      <c r="O297" s="12"/>
      <c r="P297" s="12"/>
      <c r="Q297" s="13"/>
      <c r="R297" s="12"/>
      <c r="S297" s="13"/>
      <c r="T297" s="12"/>
      <c r="U297" s="13"/>
      <c r="V297" s="12"/>
    </row>
    <row r="298" spans="1:22" s="3" customFormat="1" ht="12.75" hidden="1">
      <c r="A298" s="2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2"/>
      <c r="O298" s="12"/>
      <c r="P298" s="12"/>
      <c r="Q298" s="13"/>
      <c r="R298" s="12"/>
      <c r="S298" s="13"/>
      <c r="T298" s="12"/>
      <c r="U298" s="13"/>
      <c r="V298" s="12"/>
    </row>
    <row r="299" spans="1:22" s="3" customFormat="1" ht="12.75" hidden="1">
      <c r="A299" s="2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2"/>
      <c r="O299" s="12"/>
      <c r="P299" s="12"/>
      <c r="Q299" s="13"/>
      <c r="R299" s="12"/>
      <c r="S299" s="13"/>
      <c r="T299" s="12"/>
      <c r="U299" s="13"/>
      <c r="V299" s="12"/>
    </row>
    <row r="300" spans="1:22" s="3" customFormat="1" ht="12.75" hidden="1">
      <c r="A300" s="2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2"/>
      <c r="O300" s="12"/>
      <c r="P300" s="12"/>
      <c r="Q300" s="13"/>
      <c r="R300" s="12"/>
      <c r="S300" s="13"/>
      <c r="T300" s="12"/>
      <c r="U300" s="13"/>
      <c r="V300" s="12"/>
    </row>
    <row r="301" spans="1:22" s="3" customFormat="1" ht="12.75" hidden="1">
      <c r="A301" s="2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2"/>
      <c r="O301" s="12"/>
      <c r="P301" s="12"/>
      <c r="Q301" s="13"/>
      <c r="R301" s="12"/>
      <c r="S301" s="13"/>
      <c r="T301" s="12"/>
      <c r="U301" s="13"/>
      <c r="V301" s="12"/>
    </row>
    <row r="302" spans="1:22" s="3" customFormat="1" ht="12.75" hidden="1">
      <c r="A302" s="2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2"/>
      <c r="O302" s="12"/>
      <c r="P302" s="12"/>
      <c r="Q302" s="13"/>
      <c r="R302" s="12"/>
      <c r="S302" s="13"/>
      <c r="T302" s="12"/>
      <c r="U302" s="13"/>
      <c r="V302" s="12"/>
    </row>
    <row r="303" spans="1:22" s="3" customFormat="1" ht="12.75" hidden="1">
      <c r="A303" s="2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12"/>
      <c r="O303" s="12"/>
      <c r="P303" s="12"/>
      <c r="Q303" s="13"/>
      <c r="R303" s="12"/>
      <c r="S303" s="13"/>
      <c r="T303" s="12"/>
      <c r="U303" s="13"/>
      <c r="V303" s="12"/>
    </row>
    <row r="304" spans="1:22" s="3" customFormat="1" ht="12.75" hidden="1">
      <c r="A304" s="2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2"/>
      <c r="O304" s="12"/>
      <c r="P304" s="12"/>
      <c r="Q304" s="13"/>
      <c r="R304" s="12"/>
      <c r="S304" s="13"/>
      <c r="T304" s="12"/>
      <c r="U304" s="13"/>
      <c r="V304" s="12"/>
    </row>
    <row r="305" spans="1:22" s="3" customFormat="1" ht="12.75" hidden="1">
      <c r="A305" s="2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12"/>
      <c r="O305" s="12"/>
      <c r="P305" s="12"/>
      <c r="Q305" s="13"/>
      <c r="R305" s="12"/>
      <c r="S305" s="13"/>
      <c r="T305" s="12"/>
      <c r="U305" s="13"/>
      <c r="V305" s="12"/>
    </row>
    <row r="306" spans="1:22" s="3" customFormat="1" ht="12.75" hidden="1">
      <c r="A306" s="2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2"/>
      <c r="O306" s="12"/>
      <c r="P306" s="12"/>
      <c r="Q306" s="13"/>
      <c r="R306" s="12"/>
      <c r="S306" s="13"/>
      <c r="T306" s="12"/>
      <c r="U306" s="13"/>
      <c r="V306" s="12"/>
    </row>
    <row r="307" spans="1:22" s="3" customFormat="1" ht="12.75" hidden="1">
      <c r="A307" s="2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2"/>
      <c r="O307" s="12"/>
      <c r="P307" s="12"/>
      <c r="Q307" s="13"/>
      <c r="R307" s="12"/>
      <c r="S307" s="13"/>
      <c r="T307" s="12"/>
      <c r="U307" s="13"/>
      <c r="V307" s="12"/>
    </row>
    <row r="308" spans="1:22" s="3" customFormat="1" ht="12.75" hidden="1">
      <c r="A308" s="2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2"/>
      <c r="O308" s="12"/>
      <c r="P308" s="12"/>
      <c r="Q308" s="13"/>
      <c r="R308" s="12"/>
      <c r="S308" s="13"/>
      <c r="T308" s="12"/>
      <c r="U308" s="13"/>
      <c r="V308" s="12"/>
    </row>
    <row r="309" spans="1:22" s="3" customFormat="1" ht="12.75" hidden="1">
      <c r="A309" s="2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2"/>
      <c r="O309" s="12"/>
      <c r="P309" s="12"/>
      <c r="Q309" s="13"/>
      <c r="R309" s="12"/>
      <c r="S309" s="13"/>
      <c r="T309" s="12"/>
      <c r="U309" s="13"/>
      <c r="V309" s="12"/>
    </row>
    <row r="310" spans="1:22" s="3" customFormat="1" ht="12.75" hidden="1">
      <c r="A310" s="2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2"/>
      <c r="O310" s="12"/>
      <c r="P310" s="12"/>
      <c r="Q310" s="13"/>
      <c r="R310" s="12"/>
      <c r="S310" s="13"/>
      <c r="T310" s="12"/>
      <c r="U310" s="13"/>
      <c r="V310" s="12"/>
    </row>
    <row r="311" spans="1:22" s="3" customFormat="1" ht="12.75" hidden="1">
      <c r="A311" s="2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2"/>
      <c r="O311" s="12"/>
      <c r="P311" s="12"/>
      <c r="Q311" s="13"/>
      <c r="R311" s="12"/>
      <c r="S311" s="13"/>
      <c r="T311" s="12"/>
      <c r="U311" s="13"/>
      <c r="V311" s="12"/>
    </row>
    <row r="312" spans="1:22" s="3" customFormat="1" ht="12.75" hidden="1">
      <c r="A312" s="2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2"/>
      <c r="O312" s="12"/>
      <c r="P312" s="12"/>
      <c r="Q312" s="13"/>
      <c r="R312" s="12"/>
      <c r="S312" s="13"/>
      <c r="T312" s="12"/>
      <c r="U312" s="13"/>
      <c r="V312" s="12"/>
    </row>
    <row r="313" spans="1:22" s="3" customFormat="1" ht="12.75" hidden="1">
      <c r="A313" s="2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2"/>
      <c r="O313" s="12"/>
      <c r="P313" s="12"/>
      <c r="Q313" s="13"/>
      <c r="R313" s="12"/>
      <c r="S313" s="13"/>
      <c r="T313" s="12"/>
      <c r="U313" s="13"/>
      <c r="V313" s="12"/>
    </row>
    <row r="314" spans="1:22" s="3" customFormat="1" ht="12.75" hidden="1">
      <c r="A314" s="2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2"/>
      <c r="O314" s="12"/>
      <c r="P314" s="12"/>
      <c r="Q314" s="13"/>
      <c r="R314" s="12"/>
      <c r="S314" s="13"/>
      <c r="T314" s="12"/>
      <c r="U314" s="13"/>
      <c r="V314" s="12"/>
    </row>
    <row r="315" spans="1:22" s="3" customFormat="1" ht="12.75" hidden="1">
      <c r="A315" s="2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2"/>
      <c r="O315" s="12"/>
      <c r="P315" s="12"/>
      <c r="Q315" s="13"/>
      <c r="R315" s="12"/>
      <c r="S315" s="13"/>
      <c r="T315" s="12"/>
      <c r="U315" s="13"/>
      <c r="V315" s="12"/>
    </row>
    <row r="316" spans="1:22" s="3" customFormat="1" ht="12.75" hidden="1">
      <c r="A316" s="2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2"/>
      <c r="O316" s="12"/>
      <c r="P316" s="12"/>
      <c r="Q316" s="13"/>
      <c r="R316" s="12"/>
      <c r="S316" s="13"/>
      <c r="T316" s="12"/>
      <c r="U316" s="13"/>
      <c r="V316" s="12"/>
    </row>
    <row r="317" spans="1:22" s="3" customFormat="1" ht="12.75" hidden="1">
      <c r="A317" s="2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2"/>
      <c r="O317" s="12"/>
      <c r="P317" s="12"/>
      <c r="Q317" s="13"/>
      <c r="R317" s="12"/>
      <c r="S317" s="13"/>
      <c r="T317" s="12"/>
      <c r="U317" s="13"/>
      <c r="V317" s="12"/>
    </row>
    <row r="318" spans="1:22" s="3" customFormat="1" ht="12.75" hidden="1">
      <c r="A318" s="2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2"/>
      <c r="O318" s="12"/>
      <c r="P318" s="12"/>
      <c r="Q318" s="13"/>
      <c r="R318" s="12"/>
      <c r="S318" s="13"/>
      <c r="T318" s="12"/>
      <c r="U318" s="13"/>
      <c r="V318" s="12"/>
    </row>
    <row r="319" spans="1:22" s="3" customFormat="1" ht="12.75" hidden="1">
      <c r="A319" s="2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2"/>
      <c r="O319" s="12"/>
      <c r="P319" s="12"/>
      <c r="Q319" s="13"/>
      <c r="R319" s="12"/>
      <c r="S319" s="13"/>
      <c r="T319" s="12"/>
      <c r="U319" s="13"/>
      <c r="V319" s="12"/>
    </row>
    <row r="320" spans="1:22" s="3" customFormat="1" ht="12.75" hidden="1">
      <c r="A320" s="2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2"/>
      <c r="O320" s="12"/>
      <c r="P320" s="12"/>
      <c r="Q320" s="13"/>
      <c r="R320" s="12"/>
      <c r="S320" s="13"/>
      <c r="T320" s="12"/>
      <c r="U320" s="13"/>
      <c r="V320" s="12"/>
    </row>
    <row r="321" spans="1:22" s="3" customFormat="1" ht="12.75" hidden="1">
      <c r="A321" s="2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2"/>
      <c r="O321" s="12"/>
      <c r="P321" s="12"/>
      <c r="Q321" s="13"/>
      <c r="R321" s="12"/>
      <c r="S321" s="13"/>
      <c r="T321" s="12"/>
      <c r="U321" s="13"/>
      <c r="V321" s="12"/>
    </row>
    <row r="322" spans="1:22" s="3" customFormat="1" ht="12.75" hidden="1">
      <c r="A322" s="2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2"/>
      <c r="O322" s="12"/>
      <c r="P322" s="12"/>
      <c r="Q322" s="13"/>
      <c r="R322" s="12"/>
      <c r="S322" s="13"/>
      <c r="T322" s="12"/>
      <c r="U322" s="13"/>
      <c r="V322" s="12"/>
    </row>
    <row r="323" spans="1:22" s="3" customFormat="1" ht="12.75" hidden="1">
      <c r="A323" s="2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2"/>
      <c r="O323" s="12"/>
      <c r="P323" s="12"/>
      <c r="Q323" s="13"/>
      <c r="R323" s="12"/>
      <c r="S323" s="13"/>
      <c r="T323" s="12"/>
      <c r="U323" s="13"/>
      <c r="V323" s="12"/>
    </row>
    <row r="324" spans="1:22" s="3" customFormat="1" ht="12.75" hidden="1">
      <c r="A324" s="2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2"/>
      <c r="O324" s="12"/>
      <c r="P324" s="12"/>
      <c r="Q324" s="13"/>
      <c r="R324" s="12"/>
      <c r="S324" s="13"/>
      <c r="T324" s="12"/>
      <c r="U324" s="13"/>
      <c r="V324" s="12"/>
    </row>
    <row r="325" spans="1:22" s="3" customFormat="1" ht="12.75" hidden="1">
      <c r="A325" s="2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2"/>
      <c r="O325" s="12"/>
      <c r="P325" s="12"/>
      <c r="Q325" s="13"/>
      <c r="R325" s="12"/>
      <c r="S325" s="13"/>
      <c r="T325" s="12"/>
      <c r="U325" s="13"/>
      <c r="V325" s="12"/>
    </row>
    <row r="326" spans="1:22" s="3" customFormat="1" ht="12.75" hidden="1">
      <c r="A326" s="2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2"/>
      <c r="O326" s="12"/>
      <c r="P326" s="12"/>
      <c r="Q326" s="13"/>
      <c r="R326" s="12"/>
      <c r="S326" s="13"/>
      <c r="T326" s="12"/>
      <c r="U326" s="13"/>
      <c r="V326" s="12"/>
    </row>
    <row r="327" spans="1:22" s="3" customFormat="1" ht="12.75" hidden="1">
      <c r="A327" s="2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2"/>
      <c r="O327" s="12"/>
      <c r="P327" s="12"/>
      <c r="Q327" s="13"/>
      <c r="R327" s="12"/>
      <c r="S327" s="13"/>
      <c r="T327" s="12"/>
      <c r="U327" s="13"/>
      <c r="V327" s="12"/>
    </row>
    <row r="328" spans="1:22" s="3" customFormat="1" ht="12.75" hidden="1">
      <c r="A328" s="2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2"/>
      <c r="O328" s="12"/>
      <c r="P328" s="12"/>
      <c r="Q328" s="13"/>
      <c r="R328" s="12"/>
      <c r="S328" s="13"/>
      <c r="T328" s="12"/>
      <c r="U328" s="13"/>
      <c r="V328" s="12"/>
    </row>
    <row r="329" spans="1:22" s="3" customFormat="1" ht="12.75" hidden="1">
      <c r="A329" s="2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2"/>
      <c r="O329" s="12"/>
      <c r="P329" s="12"/>
      <c r="Q329" s="13"/>
      <c r="R329" s="12"/>
      <c r="S329" s="13"/>
      <c r="T329" s="12"/>
      <c r="U329" s="13"/>
      <c r="V329" s="12"/>
    </row>
    <row r="330" spans="1:22" s="3" customFormat="1" ht="12.75" hidden="1">
      <c r="A330" s="2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2"/>
      <c r="O330" s="12"/>
      <c r="P330" s="12"/>
      <c r="Q330" s="13"/>
      <c r="R330" s="12"/>
      <c r="S330" s="13"/>
      <c r="T330" s="12"/>
      <c r="U330" s="13"/>
      <c r="V330" s="12"/>
    </row>
    <row r="331" spans="1:22" s="3" customFormat="1" ht="12.75" hidden="1">
      <c r="A331" s="2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2"/>
      <c r="O331" s="12"/>
      <c r="P331" s="12"/>
      <c r="Q331" s="13"/>
      <c r="R331" s="12"/>
      <c r="S331" s="13"/>
      <c r="T331" s="12"/>
      <c r="U331" s="13"/>
      <c r="V331" s="12"/>
    </row>
    <row r="332" spans="1:22" s="3" customFormat="1" ht="12.75" hidden="1">
      <c r="A332" s="2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2"/>
      <c r="O332" s="12"/>
      <c r="P332" s="12"/>
      <c r="Q332" s="13"/>
      <c r="R332" s="12"/>
      <c r="S332" s="13"/>
      <c r="T332" s="12"/>
      <c r="U332" s="13"/>
      <c r="V332" s="12"/>
    </row>
    <row r="333" spans="1:22" s="3" customFormat="1" ht="12.75" hidden="1">
      <c r="A333" s="2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2"/>
      <c r="O333" s="12"/>
      <c r="P333" s="12"/>
      <c r="Q333" s="13"/>
      <c r="R333" s="12"/>
      <c r="S333" s="13"/>
      <c r="T333" s="12"/>
      <c r="U333" s="13"/>
      <c r="V333" s="12"/>
    </row>
    <row r="334" spans="1:22" s="3" customFormat="1" ht="12.75" hidden="1">
      <c r="A334" s="2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2"/>
      <c r="O334" s="12"/>
      <c r="P334" s="12"/>
      <c r="Q334" s="13"/>
      <c r="R334" s="12"/>
      <c r="S334" s="13"/>
      <c r="T334" s="12"/>
      <c r="U334" s="13"/>
      <c r="V334" s="12"/>
    </row>
    <row r="335" spans="1:22" s="3" customFormat="1" ht="12.75" hidden="1">
      <c r="A335" s="2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2"/>
      <c r="O335" s="12"/>
      <c r="P335" s="12"/>
      <c r="Q335" s="13"/>
      <c r="R335" s="12"/>
      <c r="S335" s="13"/>
      <c r="T335" s="12"/>
      <c r="U335" s="13"/>
      <c r="V335" s="12"/>
    </row>
    <row r="336" spans="1:22" s="3" customFormat="1" ht="12.75" hidden="1">
      <c r="A336" s="2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2"/>
      <c r="O336" s="12"/>
      <c r="P336" s="12"/>
      <c r="Q336" s="13"/>
      <c r="R336" s="12"/>
      <c r="S336" s="13"/>
      <c r="T336" s="12"/>
      <c r="U336" s="13"/>
      <c r="V336" s="12"/>
    </row>
    <row r="337" ht="12.75" hidden="1"/>
    <row r="338" ht="12.75" hidden="1"/>
    <row r="339" ht="12.75" hidden="1"/>
    <row r="340" ht="12.75" hidden="1"/>
    <row r="341" ht="12.75" hidden="1"/>
    <row r="342" ht="12.75" hidden="1"/>
  </sheetData>
  <sheetProtection/>
  <mergeCells count="4">
    <mergeCell ref="A1:V1"/>
    <mergeCell ref="A48:V48"/>
    <mergeCell ref="A106:IV112"/>
    <mergeCell ref="A47:IV47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 alignWithMargins="0">
    <oddFooter>&amp;C&amp;"Serifa Std 45 Light,Regular"©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Windows SOE Manager</cp:lastModifiedBy>
  <cp:lastPrinted>2013-08-30T13:22:13Z</cp:lastPrinted>
  <dcterms:created xsi:type="dcterms:W3CDTF">1999-07-31T11:51:01Z</dcterms:created>
  <dcterms:modified xsi:type="dcterms:W3CDTF">2014-11-25T14:36:45Z</dcterms:modified>
  <cp:category/>
  <cp:version/>
  <cp:contentType/>
  <cp:contentStatus/>
</cp:coreProperties>
</file>